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215"/>
  </bookViews>
  <sheets>
    <sheet name="Kryci list" sheetId="30" r:id="rId1"/>
    <sheet name="Rekapitulácia" sheetId="1" r:id="rId2"/>
    <sheet name="Krycí list stavby" sheetId="2" state="veryHidden" r:id="rId3"/>
    <sheet name="Kryci_list 8681" sheetId="3" state="veryHidden" r:id="rId4"/>
    <sheet name="Rekap 8681" sheetId="4" state="veryHidden" r:id="rId5"/>
    <sheet name="SO 01" sheetId="23" r:id="rId6"/>
    <sheet name="Kryci_list 8682" sheetId="6" state="veryHidden" r:id="rId7"/>
    <sheet name="Rekap 8682" sheetId="7" state="veryHidden" r:id="rId8"/>
    <sheet name="Kryci_list 8683" sheetId="9" state="veryHidden" r:id="rId9"/>
    <sheet name="Rekap 8683" sheetId="10" state="veryHidden" r:id="rId10"/>
    <sheet name="Kryci_list 8684" sheetId="12" state="veryHidden" r:id="rId11"/>
    <sheet name="Rekap 8684" sheetId="13" state="veryHidden" r:id="rId12"/>
    <sheet name="Kryci_list 8685" sheetId="15" state="veryHidden" r:id="rId13"/>
    <sheet name="Rekap 8685" sheetId="16" state="veryHidden" r:id="rId14"/>
    <sheet name="Kryci_list 8686" sheetId="18" state="veryHidden" r:id="rId15"/>
    <sheet name="Rekap 8686" sheetId="19" state="veryHidden" r:id="rId16"/>
    <sheet name="Kryci_list 8687" sheetId="21" state="veryHidden" r:id="rId17"/>
    <sheet name="Rekap 8687" sheetId="22" state="veryHidden" r:id="rId18"/>
    <sheet name="Kryci_list 8688" sheetId="24" state="veryHidden" r:id="rId19"/>
    <sheet name="Rekap 8688" sheetId="25" state="veryHidden" r:id="rId20"/>
    <sheet name="Kryci_list 8689" sheetId="27" state="veryHidden" r:id="rId21"/>
    <sheet name="Rekap 8689" sheetId="28" state="veryHidden" r:id="rId22"/>
  </sheets>
  <definedNames>
    <definedName name="_xlnm.Print_Titles" localSheetId="4">'Rekap 8681'!$9:$9</definedName>
    <definedName name="_xlnm.Print_Titles" localSheetId="7">'Rekap 8682'!$9:$9</definedName>
    <definedName name="_xlnm.Print_Titles" localSheetId="9">'Rekap 8683'!$9:$9</definedName>
    <definedName name="_xlnm.Print_Titles" localSheetId="11">'Rekap 8684'!$9:$9</definedName>
    <definedName name="_xlnm.Print_Titles" localSheetId="13">'Rekap 8685'!$9:$9</definedName>
    <definedName name="_xlnm.Print_Titles" localSheetId="15">'Rekap 8686'!$9:$9</definedName>
    <definedName name="_xlnm.Print_Titles" localSheetId="17">'Rekap 8687'!$9:$9</definedName>
    <definedName name="_xlnm.Print_Titles" localSheetId="19">'Rekap 8688'!$9:$9</definedName>
    <definedName name="_xlnm.Print_Titles" localSheetId="21">'Rekap 8689'!$9:$9</definedName>
    <definedName name="_xlnm.Print_Titles" localSheetId="5">'SO 01'!$8:$8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/>
  <c r="H10" s="1"/>
  <c r="G18"/>
  <c r="G20" s="1"/>
  <c r="S16"/>
  <c r="P16"/>
  <c r="L16"/>
  <c r="K16"/>
  <c r="J16"/>
  <c r="I16"/>
  <c r="S15"/>
  <c r="P15"/>
  <c r="L15"/>
  <c r="K15"/>
  <c r="J15"/>
  <c r="I15"/>
  <c r="S14"/>
  <c r="P14"/>
  <c r="L14"/>
  <c r="K14"/>
  <c r="J14"/>
  <c r="I14"/>
  <c r="S13"/>
  <c r="P13"/>
  <c r="L13"/>
  <c r="K13"/>
  <c r="J13"/>
  <c r="I13"/>
  <c r="J30" i="30"/>
  <c r="J20"/>
  <c r="F18"/>
  <c r="I18" i="23" l="1"/>
  <c r="I20" s="1"/>
  <c r="E16" i="30"/>
  <c r="G10" i="23"/>
  <c r="D16" i="30"/>
  <c r="H20" i="23"/>
  <c r="J16" i="2"/>
  <c r="F18"/>
  <c r="E18"/>
  <c r="D18"/>
  <c r="F8" i="1"/>
  <c r="D8"/>
  <c r="J18" i="2" s="1"/>
  <c r="J17" i="27"/>
  <c r="I30"/>
  <c r="J30" s="1"/>
  <c r="C14" i="28"/>
  <c r="F14"/>
  <c r="E14"/>
  <c r="D14"/>
  <c r="C13"/>
  <c r="F13"/>
  <c r="E13"/>
  <c r="D13"/>
  <c r="C12"/>
  <c r="F12"/>
  <c r="E12"/>
  <c r="B12"/>
  <c r="D12"/>
  <c r="C11"/>
  <c r="F11"/>
  <c r="J20" i="27"/>
  <c r="J17" i="24"/>
  <c r="I30"/>
  <c r="J30" s="1"/>
  <c r="C14" i="25"/>
  <c r="F14"/>
  <c r="E14"/>
  <c r="D14"/>
  <c r="C13"/>
  <c r="F13"/>
  <c r="E13"/>
  <c r="D13"/>
  <c r="C12"/>
  <c r="F12"/>
  <c r="E12"/>
  <c r="D12"/>
  <c r="I30" i="21"/>
  <c r="J30" s="1"/>
  <c r="Z20" i="23"/>
  <c r="J17" i="21" s="1"/>
  <c r="C21" i="22"/>
  <c r="E17" i="21" s="1"/>
  <c r="C16" i="22"/>
  <c r="F16"/>
  <c r="E16"/>
  <c r="B16"/>
  <c r="D16"/>
  <c r="C15"/>
  <c r="F15"/>
  <c r="D15"/>
  <c r="C14"/>
  <c r="E14"/>
  <c r="C13"/>
  <c r="E13"/>
  <c r="F12"/>
  <c r="C12"/>
  <c r="D12"/>
  <c r="K12" i="23"/>
  <c r="J12"/>
  <c r="S12"/>
  <c r="F11" i="22" s="1"/>
  <c r="P12" i="23"/>
  <c r="L12"/>
  <c r="I12"/>
  <c r="J17" i="18"/>
  <c r="I30"/>
  <c r="J30" s="1"/>
  <c r="C21" i="19"/>
  <c r="E17" i="18" s="1"/>
  <c r="C16" i="19"/>
  <c r="F16"/>
  <c r="E16"/>
  <c r="D16"/>
  <c r="C15"/>
  <c r="F15"/>
  <c r="E15"/>
  <c r="B15"/>
  <c r="D15"/>
  <c r="B14"/>
  <c r="F14"/>
  <c r="E14"/>
  <c r="D14"/>
  <c r="F13"/>
  <c r="C13"/>
  <c r="E13"/>
  <c r="D13"/>
  <c r="C12"/>
  <c r="F12"/>
  <c r="E12"/>
  <c r="B12"/>
  <c r="D12"/>
  <c r="J20" i="18"/>
  <c r="J17" i="15"/>
  <c r="I30"/>
  <c r="J30" s="1"/>
  <c r="C14" i="16"/>
  <c r="F14"/>
  <c r="E14"/>
  <c r="D14"/>
  <c r="C13"/>
  <c r="F13"/>
  <c r="E13"/>
  <c r="D13"/>
  <c r="C12"/>
  <c r="F12"/>
  <c r="E12"/>
  <c r="B12"/>
  <c r="D12"/>
  <c r="C11"/>
  <c r="F11"/>
  <c r="J17" i="12"/>
  <c r="I30"/>
  <c r="J30" s="1"/>
  <c r="C16" i="13"/>
  <c r="F16"/>
  <c r="E16"/>
  <c r="D16"/>
  <c r="C15"/>
  <c r="F15"/>
  <c r="E15"/>
  <c r="D15"/>
  <c r="F14"/>
  <c r="C14"/>
  <c r="E14"/>
  <c r="D14"/>
  <c r="C13"/>
  <c r="F13"/>
  <c r="E13"/>
  <c r="B13"/>
  <c r="D13"/>
  <c r="C12"/>
  <c r="F12"/>
  <c r="E12"/>
  <c r="D12"/>
  <c r="F11"/>
  <c r="C11"/>
  <c r="J20" i="12"/>
  <c r="J17" i="9"/>
  <c r="I30"/>
  <c r="J30" s="1"/>
  <c r="C14" i="10"/>
  <c r="F14"/>
  <c r="E14"/>
  <c r="D14"/>
  <c r="C13"/>
  <c r="F13"/>
  <c r="E13"/>
  <c r="D13"/>
  <c r="C12"/>
  <c r="F12"/>
  <c r="E12"/>
  <c r="B12"/>
  <c r="D12"/>
  <c r="F11"/>
  <c r="C11"/>
  <c r="J20" i="9"/>
  <c r="J17" i="6"/>
  <c r="I30"/>
  <c r="J30" s="1"/>
  <c r="C16" i="7"/>
  <c r="E16"/>
  <c r="F16"/>
  <c r="D16"/>
  <c r="E15"/>
  <c r="C15"/>
  <c r="F15"/>
  <c r="D15"/>
  <c r="C14"/>
  <c r="E14"/>
  <c r="F14"/>
  <c r="D14"/>
  <c r="E13"/>
  <c r="C13"/>
  <c r="F13"/>
  <c r="D13"/>
  <c r="C12"/>
  <c r="E12"/>
  <c r="F12"/>
  <c r="D12"/>
  <c r="C11"/>
  <c r="E11"/>
  <c r="J17" i="3"/>
  <c r="K7" i="1"/>
  <c r="I30" i="3"/>
  <c r="J30" s="1"/>
  <c r="C19" i="4"/>
  <c r="F19"/>
  <c r="E19"/>
  <c r="D19"/>
  <c r="F18"/>
  <c r="F14"/>
  <c r="C14"/>
  <c r="E14"/>
  <c r="D14"/>
  <c r="B13"/>
  <c r="F13"/>
  <c r="C13"/>
  <c r="D13"/>
  <c r="E13"/>
  <c r="C12"/>
  <c r="F12"/>
  <c r="E12"/>
  <c r="D12"/>
  <c r="C11"/>
  <c r="J20" i="3"/>
  <c r="I10" i="23" l="1"/>
  <c r="F13" i="22"/>
  <c r="F14"/>
  <c r="J20" i="6"/>
  <c r="J20" i="24"/>
  <c r="J20" i="15"/>
  <c r="E8" i="1"/>
  <c r="J17" i="2" s="1"/>
  <c r="J20" s="1"/>
  <c r="K20" i="23"/>
  <c r="E12" i="22"/>
  <c r="B13"/>
  <c r="B14"/>
  <c r="E15"/>
  <c r="D13"/>
  <c r="D14"/>
  <c r="J20" i="21"/>
  <c r="D11" i="28"/>
  <c r="F15"/>
  <c r="B11"/>
  <c r="E11"/>
  <c r="B13"/>
  <c r="B14"/>
  <c r="B15"/>
  <c r="D15"/>
  <c r="F16" i="27" s="1"/>
  <c r="C15" i="28"/>
  <c r="E16" i="27" s="1"/>
  <c r="C17" i="28"/>
  <c r="E15"/>
  <c r="F11" i="25"/>
  <c r="C11"/>
  <c r="B12"/>
  <c r="B13"/>
  <c r="B14"/>
  <c r="D11"/>
  <c r="D15"/>
  <c r="F16" i="24" s="1"/>
  <c r="C15" i="25"/>
  <c r="E16" i="24" s="1"/>
  <c r="B11" i="25"/>
  <c r="E11"/>
  <c r="E15"/>
  <c r="S18" i="23"/>
  <c r="F20" i="22"/>
  <c r="C11"/>
  <c r="B12"/>
  <c r="B15"/>
  <c r="B20"/>
  <c r="C20"/>
  <c r="D11"/>
  <c r="M18" i="23"/>
  <c r="C17" i="22" s="1"/>
  <c r="E16" i="21" s="1"/>
  <c r="D20" i="22"/>
  <c r="B11"/>
  <c r="E11"/>
  <c r="E20"/>
  <c r="F11" i="19"/>
  <c r="C14"/>
  <c r="F20"/>
  <c r="C11"/>
  <c r="B13"/>
  <c r="B16"/>
  <c r="B20"/>
  <c r="C20"/>
  <c r="D11"/>
  <c r="D20"/>
  <c r="B11"/>
  <c r="E11"/>
  <c r="B17"/>
  <c r="D16" i="18" s="1"/>
  <c r="E20" i="19"/>
  <c r="D11" i="16"/>
  <c r="F15"/>
  <c r="B11"/>
  <c r="E11"/>
  <c r="B13"/>
  <c r="B14"/>
  <c r="B15"/>
  <c r="D16" i="15" s="1"/>
  <c r="D15" i="16"/>
  <c r="F16" i="15" s="1"/>
  <c r="C15" i="16"/>
  <c r="E16" i="15" s="1"/>
  <c r="C17" i="16"/>
  <c r="E15"/>
  <c r="D11" i="13"/>
  <c r="F17"/>
  <c r="B11"/>
  <c r="E11"/>
  <c r="B12"/>
  <c r="B14"/>
  <c r="B15"/>
  <c r="B16"/>
  <c r="D17"/>
  <c r="F16" i="12" s="1"/>
  <c r="C17" i="13"/>
  <c r="E16" i="12" s="1"/>
  <c r="E17" i="13"/>
  <c r="D11" i="10"/>
  <c r="F15"/>
  <c r="B11"/>
  <c r="E11"/>
  <c r="B13"/>
  <c r="B14"/>
  <c r="D15"/>
  <c r="C15"/>
  <c r="E16" i="9" s="1"/>
  <c r="E15" i="10"/>
  <c r="F16" i="9"/>
  <c r="F11" i="7"/>
  <c r="B12"/>
  <c r="B13"/>
  <c r="B14"/>
  <c r="B15"/>
  <c r="B16"/>
  <c r="D11"/>
  <c r="D17"/>
  <c r="C17"/>
  <c r="E16" i="6" s="1"/>
  <c r="B11" i="7"/>
  <c r="E17"/>
  <c r="D11" i="4"/>
  <c r="C15"/>
  <c r="E16" i="3" s="1"/>
  <c r="D18" i="4"/>
  <c r="F20"/>
  <c r="B11"/>
  <c r="E11"/>
  <c r="B12"/>
  <c r="B14"/>
  <c r="E15"/>
  <c r="B18"/>
  <c r="E18"/>
  <c r="B19"/>
  <c r="F11"/>
  <c r="C18"/>
  <c r="B15"/>
  <c r="D16" i="3" s="1"/>
  <c r="F17" i="22" l="1"/>
  <c r="S10" i="23"/>
  <c r="P18"/>
  <c r="F24" i="27"/>
  <c r="J23"/>
  <c r="F20"/>
  <c r="F22"/>
  <c r="J24"/>
  <c r="J22"/>
  <c r="F23"/>
  <c r="D17" i="28"/>
  <c r="F17"/>
  <c r="E17"/>
  <c r="B17"/>
  <c r="D16" i="27"/>
  <c r="J23" i="24"/>
  <c r="J22"/>
  <c r="F23"/>
  <c r="F22"/>
  <c r="F20"/>
  <c r="J24"/>
  <c r="B15" i="25"/>
  <c r="D16" i="24" s="1"/>
  <c r="C17" i="25"/>
  <c r="E17"/>
  <c r="B17"/>
  <c r="D17"/>
  <c r="F24" i="24"/>
  <c r="D17" i="22"/>
  <c r="F16" i="21" s="1"/>
  <c r="M20" i="23"/>
  <c r="C23" i="22" s="1"/>
  <c r="F17" i="30"/>
  <c r="L18" i="23"/>
  <c r="B17" i="22" s="1"/>
  <c r="D16" i="21" s="1"/>
  <c r="F21" i="22"/>
  <c r="F16" i="30"/>
  <c r="B21" i="22"/>
  <c r="D17" i="21" s="1"/>
  <c r="E21" i="22"/>
  <c r="D21"/>
  <c r="F17" i="21" s="1"/>
  <c r="S20" i="23"/>
  <c r="F23" i="22" s="1"/>
  <c r="D17" i="19"/>
  <c r="F16" i="18" s="1"/>
  <c r="F17" i="19"/>
  <c r="E21"/>
  <c r="F21"/>
  <c r="E17"/>
  <c r="B21"/>
  <c r="D17" i="18" s="1"/>
  <c r="C17" i="19"/>
  <c r="E16" i="18" s="1"/>
  <c r="E16" i="2" s="1"/>
  <c r="D21" i="19"/>
  <c r="F17" i="18" s="1"/>
  <c r="E23" i="19"/>
  <c r="F23" i="15"/>
  <c r="F24"/>
  <c r="J24"/>
  <c r="F20"/>
  <c r="F22"/>
  <c r="J23"/>
  <c r="J22"/>
  <c r="B17" i="16"/>
  <c r="D17"/>
  <c r="F17"/>
  <c r="E17"/>
  <c r="C19" i="13"/>
  <c r="E19"/>
  <c r="D19"/>
  <c r="F19"/>
  <c r="J23" i="12"/>
  <c r="F22"/>
  <c r="J22"/>
  <c r="F24"/>
  <c r="J24"/>
  <c r="F23"/>
  <c r="F20"/>
  <c r="E17" i="10"/>
  <c r="C17"/>
  <c r="B15"/>
  <c r="D16" i="9" s="1"/>
  <c r="D17" i="10"/>
  <c r="F17"/>
  <c r="F24" i="9"/>
  <c r="F20"/>
  <c r="J24"/>
  <c r="F23"/>
  <c r="J23"/>
  <c r="F22"/>
  <c r="J22"/>
  <c r="D19" i="7"/>
  <c r="C19"/>
  <c r="F17"/>
  <c r="F19"/>
  <c r="E19"/>
  <c r="B19"/>
  <c r="B17"/>
  <c r="D16" i="6" s="1"/>
  <c r="F16"/>
  <c r="J23" s="1"/>
  <c r="D15" i="4"/>
  <c r="F16" i="3" s="1"/>
  <c r="F20" s="1"/>
  <c r="E20" i="4"/>
  <c r="F15"/>
  <c r="E22"/>
  <c r="C20"/>
  <c r="E17" i="3" s="1"/>
  <c r="E17" i="2" s="1"/>
  <c r="B20" i="4"/>
  <c r="D17" i="3" s="1"/>
  <c r="D17" i="2" s="1"/>
  <c r="D20" i="4"/>
  <c r="F17" i="3" s="1"/>
  <c r="C22" i="4"/>
  <c r="F23" i="3"/>
  <c r="J24" l="1"/>
  <c r="F23" i="18"/>
  <c r="F24" i="3"/>
  <c r="E17" i="22"/>
  <c r="P10" i="23"/>
  <c r="F17" i="2"/>
  <c r="F22" i="3"/>
  <c r="J22"/>
  <c r="J23"/>
  <c r="J24" i="18"/>
  <c r="F22"/>
  <c r="J22"/>
  <c r="F24"/>
  <c r="F20"/>
  <c r="J26" i="24"/>
  <c r="J28" s="1"/>
  <c r="I29" s="1"/>
  <c r="J29" s="1"/>
  <c r="J31" s="1"/>
  <c r="J26" i="27"/>
  <c r="J26" i="15"/>
  <c r="J28" s="1"/>
  <c r="I29" s="1"/>
  <c r="J29" s="1"/>
  <c r="J31" s="1"/>
  <c r="F20" i="30"/>
  <c r="F22"/>
  <c r="J22"/>
  <c r="J24"/>
  <c r="F24"/>
  <c r="J23"/>
  <c r="F23"/>
  <c r="F16" i="2"/>
  <c r="F20" s="1"/>
  <c r="F15" i="25"/>
  <c r="F17"/>
  <c r="L20" i="23"/>
  <c r="B23" i="22" s="1"/>
  <c r="P20" i="23"/>
  <c r="E23" i="22" s="1"/>
  <c r="F24" i="21"/>
  <c r="J23"/>
  <c r="F20"/>
  <c r="F22"/>
  <c r="J24"/>
  <c r="J22"/>
  <c r="F23"/>
  <c r="B23" i="19"/>
  <c r="J23" i="18"/>
  <c r="D23" i="19"/>
  <c r="F23"/>
  <c r="C23"/>
  <c r="B17" i="13"/>
  <c r="D16" i="12" s="1"/>
  <c r="D16" i="2" s="1"/>
  <c r="B19" i="13"/>
  <c r="J26" i="12"/>
  <c r="B17" i="10"/>
  <c r="J26" i="9"/>
  <c r="F20" i="6"/>
  <c r="F23"/>
  <c r="F22"/>
  <c r="J24"/>
  <c r="F24"/>
  <c r="J22"/>
  <c r="D22" i="4"/>
  <c r="F22"/>
  <c r="B22"/>
  <c r="F23" i="2" l="1"/>
  <c r="J26" i="18"/>
  <c r="J28" s="1"/>
  <c r="I29" s="1"/>
  <c r="J29" s="1"/>
  <c r="J31" s="1"/>
  <c r="J26" i="3"/>
  <c r="F24" i="2"/>
  <c r="J23"/>
  <c r="J22"/>
  <c r="J28" i="27"/>
  <c r="I29" s="1"/>
  <c r="J29" s="1"/>
  <c r="J31" s="1"/>
  <c r="F22" i="2"/>
  <c r="D23" i="22"/>
  <c r="B7" i="1"/>
  <c r="B8" s="1"/>
  <c r="B9" s="1"/>
  <c r="J26" i="30"/>
  <c r="J28" s="1"/>
  <c r="I29" s="1"/>
  <c r="J29" s="1"/>
  <c r="J31" s="1"/>
  <c r="J26" i="21"/>
  <c r="J28" s="1"/>
  <c r="I29" s="1"/>
  <c r="J29" s="1"/>
  <c r="J31" s="1"/>
  <c r="J28" i="3"/>
  <c r="I29" s="1"/>
  <c r="J29" s="1"/>
  <c r="J31" s="1"/>
  <c r="J28" i="9"/>
  <c r="I29" s="1"/>
  <c r="J29" s="1"/>
  <c r="J31" s="1"/>
  <c r="J26" i="6"/>
  <c r="J28" i="12"/>
  <c r="I29" s="1"/>
  <c r="J29" s="1"/>
  <c r="J31" s="1"/>
  <c r="J24" i="2"/>
  <c r="J26" l="1"/>
  <c r="J28" s="1"/>
  <c r="G7" i="1"/>
  <c r="J28" i="6"/>
  <c r="I29" s="1"/>
  <c r="J29" s="1"/>
  <c r="J31" s="1"/>
  <c r="C8" i="1" l="1"/>
  <c r="G8"/>
  <c r="I29" i="2" l="1"/>
  <c r="J29" s="1"/>
  <c r="G9" i="1"/>
  <c r="B10"/>
  <c r="I30" i="2" l="1"/>
  <c r="J30" s="1"/>
  <c r="J31" s="1"/>
  <c r="G10" i="1"/>
  <c r="G11" s="1"/>
</calcChain>
</file>

<file path=xl/sharedStrings.xml><?xml version="1.0" encoding="utf-8"?>
<sst xmlns="http://schemas.openxmlformats.org/spreadsheetml/2006/main" count="910" uniqueCount="124">
  <si>
    <t>Rekapitulácia rozpočtu</t>
  </si>
  <si>
    <t>Stavba Stavebné úpravy cintorína, obec Slatvina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</si>
  <si>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</si>
  <si>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</si>
  <si>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</si>
  <si>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</si>
  <si>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</si>
  <si>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</si>
  <si>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</si>
  <si>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</si>
  <si>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</si>
  <si>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</si>
  <si>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Krycí list rozpočtu</t>
  </si>
  <si>
    <t xml:space="preserve">Miesto: </t>
  </si>
  <si>
    <t>Objekt SO 01 Oplotenie cintorína</t>
  </si>
  <si>
    <t xml:space="preserve">Ks: </t>
  </si>
  <si>
    <t xml:space="preserve">Zákazka: </t>
  </si>
  <si>
    <t xml:space="preserve">Spracoval: </t>
  </si>
  <si>
    <t xml:space="preserve">Dňa </t>
  </si>
  <si>
    <t>Odberateľ: obec Slatvina</t>
  </si>
  <si>
    <t xml:space="preserve">IČO: </t>
  </si>
  <si>
    <t xml:space="preserve">DIČ: </t>
  </si>
  <si>
    <t xml:space="preserve">Dodávateľ: </t>
  </si>
  <si>
    <t>Projektant: Ing.Mojmír Began,Spišská Nová Ves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</si>
  <si>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</si>
  <si>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</si>
  <si>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</si>
  <si>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</si>
  <si>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</si>
  <si>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</si>
  <si>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</si>
  <si>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</si>
  <si>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</si>
  <si>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</si>
  <si>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</si>
  <si>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</si>
  <si>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</si>
  <si>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</si>
  <si>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</si>
  <si>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</si>
  <si>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</si>
  <si>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</si>
  <si>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</si>
  <si>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</si>
  <si>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</si>
  <si>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</si>
  <si>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</si>
  <si>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</si>
  <si>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</si>
  <si>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</si>
  <si>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</si>
  <si>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</si>
  <si>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</si>
  <si>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</si>
  <si>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</si>
  <si>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</si>
  <si>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</si>
  <si>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</si>
  <si>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</si>
  <si>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</si>
  <si>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</si>
  <si>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</si>
  <si>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ZVISLÉ A KOMPLETNÉ KONŠTRUKCIE</t>
  </si>
  <si>
    <t xml:space="preserve">OSTATNÉ KONŠTRUKCIE A PRÁCE </t>
  </si>
  <si>
    <t>PRESUNY HMÔT HSV</t>
  </si>
  <si>
    <t>Práce PSV</t>
  </si>
  <si>
    <t>KOVOVÉ DOPLNKOVÉ KONŠTRUKCIE</t>
  </si>
  <si>
    <t>DOKONČOVACIE PRÁCE - 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</si>
  <si>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</si>
  <si>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</si>
  <si>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</si>
  <si>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</si>
  <si>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</si>
  <si>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</si>
  <si>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</si>
  <si>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</si>
  <si>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</si>
  <si>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</si>
  <si>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ks</t>
  </si>
  <si>
    <t>Objekt SO 02 Urnová stena</t>
  </si>
  <si>
    <t>ZÁKLADY</t>
  </si>
  <si>
    <t>ÚPRAVY POVRCHOV,PODLAHY, OSADENIE</t>
  </si>
  <si>
    <t>Objekt SO 03 Spevnená plocha pred urnovou stenou kolumbaria</t>
  </si>
  <si>
    <t>SPEVNENÉ PLOCHY</t>
  </si>
  <si>
    <t>Objekt SO 04 Oprava schodiska</t>
  </si>
  <si>
    <t>VODOROVNÉ KONŠTRUKCIE</t>
  </si>
  <si>
    <t>Objekt SO 05 Oprava prístupového chodníka</t>
  </si>
  <si>
    <t>Objekt SO 06 Odvodňovací žľab</t>
  </si>
  <si>
    <t>POTRUBNÉ ROZVODY</t>
  </si>
  <si>
    <t>ZDRAVOTECHNICKÁ  INŠTALÁCIA</t>
  </si>
  <si>
    <t>Objekt SO 07 Oprava prístupového chodníka so schodiskom</t>
  </si>
  <si>
    <t>IZOLÁCIE PROTI VODE A VLHKOSTI</t>
  </si>
  <si>
    <t>Objekt SO 08 Oprava parkoviska</t>
  </si>
  <si>
    <t>Objekt SO 09 Spevnená plocha pri zadnej bráne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</si>
  <si>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</si>
  <si>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</si>
  <si>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</si>
  <si>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</si>
  <si>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</si>
  <si>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Stavba</t>
  </si>
  <si>
    <t>Projektant: Projex, projektové družstvo</t>
  </si>
  <si>
    <t>Ing. Mojmír Begán</t>
  </si>
  <si>
    <t>Miesto:    obec Slatvina</t>
  </si>
  <si>
    <t>Odberateľ Obec Slatvina</t>
  </si>
  <si>
    <t>kompl.</t>
  </si>
  <si>
    <t>1.</t>
  </si>
  <si>
    <t>2.</t>
  </si>
  <si>
    <t>3.</t>
  </si>
  <si>
    <t>4.</t>
  </si>
  <si>
    <t>5.</t>
  </si>
  <si>
    <t>Vežová zostava 4U-203D-10</t>
  </si>
  <si>
    <t>Kolotoč na sedenie KO-140K-10</t>
  </si>
  <si>
    <t>Preliezka Tunel PP-031</t>
  </si>
  <si>
    <t>Reťazová hojdačka RH-102K-10</t>
  </si>
  <si>
    <t>Hojdačka Pes HP-020</t>
  </si>
  <si>
    <t>Stavba: Detské ihrisko</t>
  </si>
  <si>
    <t>Objekt: Detské ihrisko</t>
  </si>
  <si>
    <t>Spracoval:  Ing. Mojmír Begán</t>
  </si>
  <si>
    <t>Projektant: Ing. Mojmír Began, Spišská Nová Ves</t>
  </si>
  <si>
    <t>SO 01 Detské ihrisko</t>
  </si>
  <si>
    <t>Detské ihrisko</t>
  </si>
  <si>
    <t>Miesto: MŠ Slatvina</t>
  </si>
  <si>
    <t>Práce HSV spolu</t>
  </si>
  <si>
    <t xml:space="preserve">Dňa : </t>
  </si>
</sst>
</file>

<file path=xl/styles.xml><?xml version="1.0" encoding="utf-8"?>
<styleSheet xmlns="http://schemas.openxmlformats.org/spreadsheetml/2006/main">
  <numFmts count="4">
    <numFmt numFmtId="164" formatCode="###\ ###\ ##0.00"/>
    <numFmt numFmtId="165" formatCode="###\ ###\ ##0.000"/>
    <numFmt numFmtId="166" formatCode="###\ ###\ ##0.0000"/>
    <numFmt numFmtId="167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164" fontId="5" fillId="0" borderId="91" xfId="0" applyNumberFormat="1" applyFont="1" applyBorder="1"/>
    <xf numFmtId="166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5" fontId="1" fillId="0" borderId="0" xfId="0" applyNumberFormat="1" applyFont="1"/>
    <xf numFmtId="0" fontId="4" fillId="2" borderId="91" xfId="0" applyFont="1" applyFill="1" applyBorder="1"/>
    <xf numFmtId="165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5" fontId="0" fillId="0" borderId="0" xfId="0" applyNumberFormat="1"/>
    <xf numFmtId="165" fontId="4" fillId="0" borderId="0" xfId="0" applyNumberFormat="1" applyFont="1"/>
    <xf numFmtId="0" fontId="11" fillId="0" borderId="91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16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21" xfId="0" applyFont="1" applyFill="1" applyBorder="1"/>
    <xf numFmtId="0" fontId="5" fillId="0" borderId="27" xfId="0" applyFont="1" applyFill="1" applyBorder="1"/>
    <xf numFmtId="0" fontId="5" fillId="0" borderId="37" xfId="0" applyFont="1" applyFill="1" applyBorder="1"/>
    <xf numFmtId="0" fontId="5" fillId="0" borderId="38" xfId="0" applyFont="1" applyFill="1" applyBorder="1"/>
    <xf numFmtId="0" fontId="5" fillId="0" borderId="32" xfId="0" applyFont="1" applyFill="1" applyBorder="1"/>
    <xf numFmtId="0" fontId="5" fillId="0" borderId="23" xfId="0" applyFont="1" applyFill="1" applyBorder="1"/>
    <xf numFmtId="0" fontId="5" fillId="0" borderId="29" xfId="0" applyFont="1" applyFill="1" applyBorder="1"/>
    <xf numFmtId="164" fontId="5" fillId="0" borderId="66" xfId="0" applyNumberFormat="1" applyFont="1" applyFill="1" applyBorder="1"/>
    <xf numFmtId="164" fontId="4" fillId="0" borderId="84" xfId="0" applyNumberFormat="1" applyFont="1" applyFill="1" applyBorder="1"/>
    <xf numFmtId="0" fontId="4" fillId="0" borderId="17" xfId="0" applyFont="1" applyFill="1" applyBorder="1"/>
    <xf numFmtId="0" fontId="5" fillId="0" borderId="87" xfId="0" applyFont="1" applyFill="1" applyBorder="1"/>
    <xf numFmtId="0" fontId="5" fillId="0" borderId="2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2" fillId="0" borderId="91" xfId="0" applyFont="1" applyBorder="1"/>
    <xf numFmtId="165" fontId="12" fillId="0" borderId="91" xfId="0" applyNumberFormat="1" applyFont="1" applyBorder="1"/>
    <xf numFmtId="164" fontId="12" fillId="0" borderId="91" xfId="0" applyNumberFormat="1" applyFont="1" applyBorder="1"/>
    <xf numFmtId="0" fontId="13" fillId="0" borderId="0" xfId="0" applyFont="1"/>
    <xf numFmtId="167" fontId="4" fillId="0" borderId="0" xfId="0" applyNumberFormat="1" applyFont="1"/>
    <xf numFmtId="167" fontId="14" fillId="0" borderId="0" xfId="0" applyNumberFormat="1" applyFont="1"/>
    <xf numFmtId="0" fontId="4" fillId="0" borderId="0" xfId="0" applyFont="1" applyFill="1" applyBorder="1"/>
    <xf numFmtId="0" fontId="10" fillId="0" borderId="0" xfId="0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115" zoomScaleNormal="115" workbookViewId="0">
      <selection activeCell="I5" sqref="I5"/>
    </sheetView>
  </sheetViews>
  <sheetFormatPr defaultRowHeight="15"/>
  <cols>
    <col min="1" max="1" width="1.7109375" customWidth="1"/>
    <col min="2" max="2" width="3.7109375" customWidth="1"/>
    <col min="3" max="3" width="5.14062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184" t="s">
        <v>99</v>
      </c>
      <c r="C2" s="101"/>
      <c r="D2" s="41"/>
      <c r="E2" s="41"/>
      <c r="F2" s="41"/>
      <c r="G2" s="41" t="s">
        <v>102</v>
      </c>
      <c r="H2" s="185"/>
      <c r="I2" s="186"/>
      <c r="J2" s="187"/>
    </row>
    <row r="3" spans="1:23" ht="18" customHeight="1">
      <c r="A3" s="9"/>
      <c r="B3" s="195" t="s">
        <v>120</v>
      </c>
      <c r="C3" s="62"/>
      <c r="D3" s="44"/>
      <c r="E3" s="44"/>
      <c r="F3" s="44"/>
      <c r="G3" s="44" t="s">
        <v>15</v>
      </c>
      <c r="H3" s="44"/>
      <c r="I3" s="42"/>
      <c r="J3" s="45"/>
    </row>
    <row r="4" spans="1:23" ht="18" customHeight="1">
      <c r="A4" s="9"/>
      <c r="B4" s="43"/>
      <c r="C4" s="62"/>
      <c r="D4" s="44"/>
      <c r="E4" s="44"/>
      <c r="F4" s="44"/>
      <c r="G4" s="44"/>
      <c r="H4" s="44"/>
      <c r="I4" s="42"/>
      <c r="J4" s="45"/>
    </row>
    <row r="5" spans="1:23" ht="18" customHeight="1" thickBot="1">
      <c r="A5" s="9"/>
      <c r="B5" s="43" t="s">
        <v>16</v>
      </c>
      <c r="C5" s="62"/>
      <c r="D5" s="44"/>
      <c r="E5" s="44"/>
      <c r="F5" s="44" t="s">
        <v>17</v>
      </c>
      <c r="G5" s="44"/>
      <c r="H5" s="44"/>
      <c r="I5" s="42" t="s">
        <v>123</v>
      </c>
      <c r="J5" s="45"/>
    </row>
    <row r="6" spans="1:23" ht="18" customHeight="1" thickTop="1">
      <c r="A6" s="9"/>
      <c r="B6" s="54" t="s">
        <v>19</v>
      </c>
      <c r="C6" s="60"/>
      <c r="D6" s="55"/>
      <c r="E6" s="55"/>
      <c r="F6" s="55"/>
      <c r="G6" s="55" t="s">
        <v>20</v>
      </c>
      <c r="H6" s="55"/>
      <c r="I6" s="188"/>
      <c r="J6" s="189"/>
    </row>
    <row r="7" spans="1:23" ht="18" customHeight="1">
      <c r="A7" s="9"/>
      <c r="B7" s="190"/>
      <c r="C7" s="61"/>
      <c r="D7" s="56"/>
      <c r="E7" s="56"/>
      <c r="F7" s="56"/>
      <c r="G7" s="56" t="s">
        <v>21</v>
      </c>
      <c r="H7" s="56"/>
      <c r="I7" s="191"/>
      <c r="J7" s="192"/>
    </row>
    <row r="8" spans="1:23" ht="18" customHeight="1">
      <c r="A8" s="9"/>
      <c r="B8" s="43" t="s">
        <v>22</v>
      </c>
      <c r="C8" s="62"/>
      <c r="D8" s="44"/>
      <c r="E8" s="44"/>
      <c r="F8" s="44"/>
      <c r="G8" s="44" t="s">
        <v>20</v>
      </c>
      <c r="H8" s="44"/>
      <c r="I8" s="42"/>
      <c r="J8" s="45"/>
    </row>
    <row r="9" spans="1:23" ht="18" customHeight="1">
      <c r="A9" s="9"/>
      <c r="B9" s="43"/>
      <c r="C9" s="62"/>
      <c r="D9" s="44"/>
      <c r="E9" s="44"/>
      <c r="F9" s="44"/>
      <c r="G9" s="44" t="s">
        <v>21</v>
      </c>
      <c r="H9" s="44"/>
      <c r="I9" s="42"/>
      <c r="J9" s="45"/>
    </row>
    <row r="10" spans="1:23" ht="18" customHeight="1">
      <c r="A10" s="9"/>
      <c r="B10" s="43" t="s">
        <v>100</v>
      </c>
      <c r="C10" s="62"/>
      <c r="D10" s="44"/>
      <c r="E10" s="44"/>
      <c r="F10" s="44"/>
      <c r="G10" s="44" t="s">
        <v>20</v>
      </c>
      <c r="H10" s="44"/>
      <c r="I10" s="42"/>
      <c r="J10" s="45"/>
    </row>
    <row r="11" spans="1:23" ht="18" customHeight="1" thickBot="1">
      <c r="A11" s="9"/>
      <c r="B11" s="43"/>
      <c r="C11" s="62"/>
      <c r="D11" s="44"/>
      <c r="E11" s="44"/>
      <c r="F11" s="44"/>
      <c r="G11" s="44" t="s">
        <v>21</v>
      </c>
      <c r="H11" s="44"/>
      <c r="I11" s="42"/>
      <c r="J11" s="45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>
        <f>'SO 01'!G18</f>
        <v>0</v>
      </c>
      <c r="E16" s="94">
        <f>'SO 01'!H18</f>
        <v>0</v>
      </c>
      <c r="F16" s="103">
        <f>D16+E16</f>
        <v>0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>
        <v>0</v>
      </c>
      <c r="E17" s="73">
        <v>0</v>
      </c>
      <c r="F17" s="103">
        <f>D17+E17</f>
        <v>0</v>
      </c>
      <c r="G17" s="59">
        <v>7</v>
      </c>
      <c r="H17" s="113" t="s">
        <v>32</v>
      </c>
      <c r="I17" s="126"/>
      <c r="J17" s="124">
        <v>0</v>
      </c>
    </row>
    <row r="18" spans="1:26" ht="18" customHeight="1">
      <c r="A18" s="9"/>
      <c r="B18" s="66">
        <v>3</v>
      </c>
      <c r="C18" s="69" t="s">
        <v>27</v>
      </c>
      <c r="D18" s="76">
        <v>0</v>
      </c>
      <c r="E18" s="74">
        <v>0</v>
      </c>
      <c r="F18" s="79">
        <f>E18</f>
        <v>0</v>
      </c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>
        <f>SUM(F16:F19)</f>
        <v>0</v>
      </c>
      <c r="G20" s="59">
        <v>10</v>
      </c>
      <c r="H20" s="113" t="s">
        <v>28</v>
      </c>
      <c r="I20" s="128"/>
      <c r="J20" s="96">
        <f>SUM(J16:J19)</f>
        <v>0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>
        <f>((F16*U22*0)+(F17*V22*0)+(F18*W22*0))/100</f>
        <v>0</v>
      </c>
      <c r="G22" s="58">
        <v>16</v>
      </c>
      <c r="H22" s="112" t="s">
        <v>47</v>
      </c>
      <c r="I22" s="127" t="s">
        <v>44</v>
      </c>
      <c r="J22" s="123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>
        <f>((F16*U23*0)+(F17*V23*0)+(F18*W23*0))/100</f>
        <v>0</v>
      </c>
      <c r="G23" s="59">
        <v>17</v>
      </c>
      <c r="H23" s="113" t="s">
        <v>48</v>
      </c>
      <c r="I23" s="127" t="s">
        <v>44</v>
      </c>
      <c r="J23" s="124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>
        <f>((F16*U24*0)+(F17*V24*0)+(F18*W24*0))/100</f>
        <v>0</v>
      </c>
      <c r="G24" s="59">
        <v>18</v>
      </c>
      <c r="H24" s="113" t="s">
        <v>49</v>
      </c>
      <c r="I24" s="127" t="s">
        <v>45</v>
      </c>
      <c r="J24" s="124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>
        <f>SUM(J22:J25)+SUM(F22:F25)</f>
        <v>0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93">
        <f>F20+J20+F26+J26</f>
        <v>0</v>
      </c>
    </row>
    <row r="29" spans="1:26" ht="18" customHeight="1">
      <c r="A29" s="9"/>
      <c r="B29" s="80"/>
      <c r="C29" s="196" t="s">
        <v>101</v>
      </c>
      <c r="D29" s="135"/>
      <c r="E29" s="20"/>
      <c r="F29" s="9"/>
      <c r="G29" s="58">
        <v>22</v>
      </c>
      <c r="H29" s="112" t="s">
        <v>37</v>
      </c>
      <c r="I29" s="120">
        <f>J28</f>
        <v>0</v>
      </c>
      <c r="J29" s="123">
        <f>ROUND(((ROUND(I29,2)*20)/100),2)</f>
        <v>0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37</v>
      </c>
      <c r="I30" s="86">
        <v>0</v>
      </c>
      <c r="J30" s="124">
        <f>ROUND(((ROUND(I30,2)*20)/100),2)</f>
        <v>0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94">
        <f>SUM(J28:J30)</f>
        <v>0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103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82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83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64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2" t="s">
        <v>60</v>
      </c>
      <c r="B15" s="155" t="e">
        <f>#REF!</f>
        <v>#REF!</v>
      </c>
      <c r="C15" s="155" t="e">
        <f>#REF!</f>
        <v>#REF!</v>
      </c>
      <c r="D15" s="155" t="e">
        <f>#REF!</f>
        <v>#REF!</v>
      </c>
      <c r="E15" s="156" t="e">
        <f>#REF!</f>
        <v>#REF!</v>
      </c>
      <c r="F15" s="156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"/>
      <c r="B16" s="146"/>
      <c r="C16" s="146"/>
      <c r="D16" s="146"/>
      <c r="E16" s="145"/>
      <c r="F16" s="145"/>
    </row>
    <row r="17" spans="1:26">
      <c r="A17" s="2" t="s">
        <v>68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1"/>
      <c r="B19" s="146"/>
      <c r="C19" s="146"/>
      <c r="D19" s="146"/>
      <c r="E19" s="145"/>
      <c r="F19" s="145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84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8684'!B17</f>
        <v>#REF!</v>
      </c>
      <c r="E16" s="94" t="e">
        <f>'Rekap 8684'!C17</f>
        <v>#REF!</v>
      </c>
      <c r="F16" s="103" t="e">
        <f>'Rekap 8684'!D17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84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85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83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81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152" t="s">
        <v>63</v>
      </c>
      <c r="B15" s="153" t="e">
        <f>#REF!</f>
        <v>#REF!</v>
      </c>
      <c r="C15" s="153" t="e">
        <f>#REF!</f>
        <v>#REF!</v>
      </c>
      <c r="D15" s="153" t="e">
        <f>#REF!</f>
        <v>#REF!</v>
      </c>
      <c r="E15" s="154" t="e">
        <f>#REF!</f>
        <v>#REF!</v>
      </c>
      <c r="F15" s="154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52" t="s">
        <v>64</v>
      </c>
      <c r="B16" s="153" t="e">
        <f>#REF!</f>
        <v>#REF!</v>
      </c>
      <c r="C16" s="153" t="e">
        <f>#REF!</f>
        <v>#REF!</v>
      </c>
      <c r="D16" s="153" t="e">
        <f>#REF!</f>
        <v>#REF!</v>
      </c>
      <c r="E16" s="154" t="e">
        <f>#REF!</f>
        <v>#REF!</v>
      </c>
      <c r="F16" s="154" t="e">
        <f>#REF!</f>
        <v>#REF!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>
      <c r="A17" s="2" t="s">
        <v>60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2" t="s">
        <v>68</v>
      </c>
      <c r="B19" s="155" t="e">
        <f>#REF!</f>
        <v>#REF!</v>
      </c>
      <c r="C19" s="155" t="e">
        <f>#REF!</f>
        <v>#REF!</v>
      </c>
      <c r="D19" s="155" t="e">
        <f>#REF!</f>
        <v>#REF!</v>
      </c>
      <c r="E19" s="156" t="e">
        <f>#REF!</f>
        <v>#REF!</v>
      </c>
      <c r="F19" s="156" t="e">
        <f>#REF!</f>
        <v>#REF!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86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8685'!B15</f>
        <v>#REF!</v>
      </c>
      <c r="E16" s="94" t="e">
        <f>'Rekap 8685'!C15</f>
        <v>#REF!</v>
      </c>
      <c r="F16" s="103" t="e">
        <f>'Rekap 8685'!D15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86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83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64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2" t="s">
        <v>60</v>
      </c>
      <c r="B15" s="155" t="e">
        <f>#REF!</f>
        <v>#REF!</v>
      </c>
      <c r="C15" s="155" t="e">
        <f>#REF!</f>
        <v>#REF!</v>
      </c>
      <c r="D15" s="155" t="e">
        <f>#REF!</f>
        <v>#REF!</v>
      </c>
      <c r="E15" s="156" t="e">
        <f>#REF!</f>
        <v>#REF!</v>
      </c>
      <c r="F15" s="156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"/>
      <c r="B16" s="146"/>
      <c r="C16" s="146"/>
      <c r="D16" s="146"/>
      <c r="E16" s="145"/>
      <c r="F16" s="145"/>
    </row>
    <row r="17" spans="1:26">
      <c r="A17" s="2" t="s">
        <v>68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1"/>
      <c r="B19" s="146"/>
      <c r="C19" s="146"/>
      <c r="D19" s="146"/>
      <c r="E19" s="145"/>
      <c r="F19" s="145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87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8686'!B17</f>
        <v>#REF!</v>
      </c>
      <c r="E16" s="94" t="e">
        <f>'Rekap 8686'!C17</f>
        <v>#REF!</v>
      </c>
      <c r="F16" s="103" t="e">
        <f>'Rekap 8686'!D17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 t="e">
        <f>'Rekap 8686'!B21</f>
        <v>#REF!</v>
      </c>
      <c r="E17" s="73" t="e">
        <f>'Rekap 8686'!C21</f>
        <v>#REF!</v>
      </c>
      <c r="F17" s="78" t="e">
        <f>'Rekap 8686'!D21</f>
        <v>#REF!</v>
      </c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87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83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81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88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152" t="s">
        <v>63</v>
      </c>
      <c r="B15" s="153" t="e">
        <f>#REF!</f>
        <v>#REF!</v>
      </c>
      <c r="C15" s="153" t="e">
        <f>#REF!</f>
        <v>#REF!</v>
      </c>
      <c r="D15" s="153" t="e">
        <f>#REF!</f>
        <v>#REF!</v>
      </c>
      <c r="E15" s="154" t="e">
        <f>#REF!</f>
        <v>#REF!</v>
      </c>
      <c r="F15" s="154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52" t="s">
        <v>64</v>
      </c>
      <c r="B16" s="153" t="e">
        <f>#REF!</f>
        <v>#REF!</v>
      </c>
      <c r="C16" s="153" t="e">
        <f>#REF!</f>
        <v>#REF!</v>
      </c>
      <c r="D16" s="153" t="e">
        <f>#REF!</f>
        <v>#REF!</v>
      </c>
      <c r="E16" s="154" t="e">
        <f>#REF!</f>
        <v>#REF!</v>
      </c>
      <c r="F16" s="154" t="e">
        <f>#REF!</f>
        <v>#REF!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>
      <c r="A17" s="2" t="s">
        <v>60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2" t="s">
        <v>65</v>
      </c>
      <c r="B19" s="155"/>
      <c r="C19" s="153"/>
      <c r="D19" s="153"/>
      <c r="E19" s="154"/>
      <c r="F19" s="15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>
      <c r="A20" s="152" t="s">
        <v>89</v>
      </c>
      <c r="B20" s="153" t="e">
        <f>#REF!</f>
        <v>#REF!</v>
      </c>
      <c r="C20" s="153" t="e">
        <f>#REF!</f>
        <v>#REF!</v>
      </c>
      <c r="D20" s="153" t="e">
        <f>#REF!</f>
        <v>#REF!</v>
      </c>
      <c r="E20" s="154" t="e">
        <f>#REF!</f>
        <v>#REF!</v>
      </c>
      <c r="F20" s="154" t="e">
        <f>#REF!</f>
        <v>#REF!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>
      <c r="A21" s="2" t="s">
        <v>65</v>
      </c>
      <c r="B21" s="155" t="e">
        <f>#REF!</f>
        <v>#REF!</v>
      </c>
      <c r="C21" s="155" t="e">
        <f>#REF!</f>
        <v>#REF!</v>
      </c>
      <c r="D21" s="155" t="e">
        <f>#REF!</f>
        <v>#REF!</v>
      </c>
      <c r="E21" s="156" t="e">
        <f>#REF!</f>
        <v>#REF!</v>
      </c>
      <c r="F21" s="156" t="e">
        <f>#REF!</f>
        <v>#REF!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>
      <c r="A22" s="1"/>
      <c r="B22" s="146"/>
      <c r="C22" s="146"/>
      <c r="D22" s="146"/>
      <c r="E22" s="145"/>
      <c r="F22" s="145"/>
    </row>
    <row r="23" spans="1:26">
      <c r="A23" s="2" t="s">
        <v>68</v>
      </c>
      <c r="B23" s="155" t="e">
        <f>#REF!</f>
        <v>#REF!</v>
      </c>
      <c r="C23" s="155" t="e">
        <f>#REF!</f>
        <v>#REF!</v>
      </c>
      <c r="D23" s="155" t="e">
        <f>#REF!</f>
        <v>#REF!</v>
      </c>
      <c r="E23" s="156" t="e">
        <f>#REF!</f>
        <v>#REF!</v>
      </c>
      <c r="F23" s="156" t="e">
        <f>#REF!</f>
        <v>#REF!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90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>
        <f>'Rekap 8687'!B17</f>
        <v>0</v>
      </c>
      <c r="E16" s="94">
        <f>'Rekap 8687'!C17</f>
        <v>0</v>
      </c>
      <c r="F16" s="103">
        <f>'Rekap 8687'!D17</f>
        <v>0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 t="e">
        <f>'Rekap 8687'!B21</f>
        <v>#REF!</v>
      </c>
      <c r="E17" s="73" t="e">
        <f>'Rekap 8687'!C21</f>
        <v>#REF!</v>
      </c>
      <c r="F17" s="78" t="e">
        <f>'Rekap 8687'!D21</f>
        <v>#REF!</v>
      </c>
      <c r="G17" s="59">
        <v>7</v>
      </c>
      <c r="H17" s="113" t="s">
        <v>32</v>
      </c>
      <c r="I17" s="126"/>
      <c r="J17" s="124">
        <f>'SO 01'!Z20</f>
        <v>0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>
        <f>SUM(J16:J19)</f>
        <v>0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J28-SUM('SO 01'!#REF!:'SO 01'!#REF!)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SUM('SO 01'!#REF!:'SO 01'!#REF!)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90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'SO 01'!#REF!</f>
        <v>#REF!</v>
      </c>
      <c r="C11" s="153" t="e">
        <f>'SO 01'!#REF!</f>
        <v>#REF!</v>
      </c>
      <c r="D11" s="153" t="e">
        <f>'SO 01'!#REF!</f>
        <v>#REF!</v>
      </c>
      <c r="E11" s="154" t="e">
        <f>'SO 01'!#REF!</f>
        <v>#REF!</v>
      </c>
      <c r="F11" s="154" t="e">
        <f>'SO 01'!#REF!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62</v>
      </c>
      <c r="B12" s="153">
        <f>'SO 01'!L17</f>
        <v>0</v>
      </c>
      <c r="C12" s="153">
        <f>'SO 01'!M17</f>
        <v>0</v>
      </c>
      <c r="D12" s="153">
        <f>'SO 01'!I17</f>
        <v>0</v>
      </c>
      <c r="E12" s="154">
        <f>'SO 01'!P17</f>
        <v>0</v>
      </c>
      <c r="F12" s="154">
        <f>'SO 01'!S17</f>
        <v>0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83</v>
      </c>
      <c r="B13" s="153" t="e">
        <f>'SO 01'!#REF!</f>
        <v>#REF!</v>
      </c>
      <c r="C13" s="153" t="e">
        <f>'SO 01'!#REF!</f>
        <v>#REF!</v>
      </c>
      <c r="D13" s="153" t="e">
        <f>'SO 01'!#REF!</f>
        <v>#REF!</v>
      </c>
      <c r="E13" s="154" t="e">
        <f>'SO 01'!#REF!</f>
        <v>#REF!</v>
      </c>
      <c r="F13" s="154" t="e">
        <f>'SO 01'!#REF!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81</v>
      </c>
      <c r="B14" s="153" t="e">
        <f>'SO 01'!#REF!</f>
        <v>#REF!</v>
      </c>
      <c r="C14" s="153" t="e">
        <f>'SO 01'!#REF!</f>
        <v>#REF!</v>
      </c>
      <c r="D14" s="153" t="e">
        <f>'SO 01'!#REF!</f>
        <v>#REF!</v>
      </c>
      <c r="E14" s="154" t="e">
        <f>'SO 01'!#REF!</f>
        <v>#REF!</v>
      </c>
      <c r="F14" s="154" t="e">
        <f>'SO 01'!#REF!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152" t="s">
        <v>63</v>
      </c>
      <c r="B15" s="153" t="e">
        <f>'SO 01'!#REF!</f>
        <v>#REF!</v>
      </c>
      <c r="C15" s="153" t="e">
        <f>'SO 01'!#REF!</f>
        <v>#REF!</v>
      </c>
      <c r="D15" s="153" t="e">
        <f>'SO 01'!#REF!</f>
        <v>#REF!</v>
      </c>
      <c r="E15" s="154" t="e">
        <f>'SO 01'!#REF!</f>
        <v>#REF!</v>
      </c>
      <c r="F15" s="154" t="e">
        <f>'SO 01'!#REF!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52" t="s">
        <v>64</v>
      </c>
      <c r="B16" s="153" t="e">
        <f>'SO 01'!#REF!</f>
        <v>#REF!</v>
      </c>
      <c r="C16" s="153" t="e">
        <f>'SO 01'!#REF!</f>
        <v>#REF!</v>
      </c>
      <c r="D16" s="153" t="e">
        <f>'SO 01'!#REF!</f>
        <v>#REF!</v>
      </c>
      <c r="E16" s="154" t="e">
        <f>'SO 01'!#REF!</f>
        <v>#REF!</v>
      </c>
      <c r="F16" s="154" t="e">
        <f>'SO 01'!#REF!</f>
        <v>#REF!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>
      <c r="A17" s="2" t="s">
        <v>60</v>
      </c>
      <c r="B17" s="155">
        <f>'SO 01'!L18</f>
        <v>0</v>
      </c>
      <c r="C17" s="155">
        <f>'SO 01'!M18</f>
        <v>0</v>
      </c>
      <c r="D17" s="155">
        <f>'SO 01'!I18</f>
        <v>0</v>
      </c>
      <c r="E17" s="156">
        <f>'SO 01'!P18</f>
        <v>0</v>
      </c>
      <c r="F17" s="156">
        <f>'SO 01'!S18</f>
        <v>0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2" t="s">
        <v>65</v>
      </c>
      <c r="B19" s="155"/>
      <c r="C19" s="153"/>
      <c r="D19" s="153"/>
      <c r="E19" s="154"/>
      <c r="F19" s="15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>
      <c r="A20" s="152" t="s">
        <v>91</v>
      </c>
      <c r="B20" s="153" t="e">
        <f>'SO 01'!#REF!</f>
        <v>#REF!</v>
      </c>
      <c r="C20" s="153" t="e">
        <f>'SO 01'!#REF!</f>
        <v>#REF!</v>
      </c>
      <c r="D20" s="153" t="e">
        <f>'SO 01'!#REF!</f>
        <v>#REF!</v>
      </c>
      <c r="E20" s="154" t="e">
        <f>'SO 01'!#REF!</f>
        <v>#REF!</v>
      </c>
      <c r="F20" s="154" t="e">
        <f>'SO 01'!#REF!</f>
        <v>#REF!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>
      <c r="A21" s="2" t="s">
        <v>65</v>
      </c>
      <c r="B21" s="155" t="e">
        <f>'SO 01'!#REF!</f>
        <v>#REF!</v>
      </c>
      <c r="C21" s="155" t="e">
        <f>'SO 01'!#REF!</f>
        <v>#REF!</v>
      </c>
      <c r="D21" s="155" t="e">
        <f>'SO 01'!#REF!</f>
        <v>#REF!</v>
      </c>
      <c r="E21" s="156" t="e">
        <f>'SO 01'!#REF!</f>
        <v>#REF!</v>
      </c>
      <c r="F21" s="156" t="e">
        <f>'SO 01'!#REF!</f>
        <v>#REF!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>
      <c r="A22" s="1"/>
      <c r="B22" s="146"/>
      <c r="C22" s="146"/>
      <c r="D22" s="146"/>
      <c r="E22" s="145"/>
      <c r="F22" s="145"/>
    </row>
    <row r="23" spans="1:26">
      <c r="A23" s="2" t="s">
        <v>68</v>
      </c>
      <c r="B23" s="155">
        <f>'SO 01'!L20</f>
        <v>0</v>
      </c>
      <c r="C23" s="155">
        <f>'SO 01'!M20</f>
        <v>0</v>
      </c>
      <c r="D23" s="155">
        <f>'SO 01'!I20</f>
        <v>0</v>
      </c>
      <c r="E23" s="156">
        <f>'SO 01'!P20</f>
        <v>0</v>
      </c>
      <c r="F23" s="156">
        <f>'SO 01'!S20</f>
        <v>0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92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8688'!B15</f>
        <v>#REF!</v>
      </c>
      <c r="E16" s="94" t="e">
        <f>'Rekap 8688'!C15</f>
        <v>#REF!</v>
      </c>
      <c r="F16" s="103" t="e">
        <f>'Rekap 8688'!D15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workbookViewId="0">
      <selection activeCell="H10" sqref="H10"/>
    </sheetView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197" t="s">
        <v>3</v>
      </c>
      <c r="G3" s="197" t="s">
        <v>4</v>
      </c>
    </row>
    <row r="4" spans="1:26">
      <c r="A4" s="5" t="s">
        <v>115</v>
      </c>
      <c r="B4" s="3"/>
      <c r="C4" s="3"/>
      <c r="D4" s="3"/>
      <c r="E4" s="3"/>
      <c r="F4" s="198">
        <v>0.2</v>
      </c>
      <c r="G4" s="198">
        <v>0</v>
      </c>
    </row>
    <row r="5" spans="1:26">
      <c r="A5" s="5" t="s">
        <v>121</v>
      </c>
      <c r="B5" s="3"/>
      <c r="C5" s="3"/>
      <c r="D5" s="3"/>
      <c r="E5" s="3"/>
      <c r="F5" s="3"/>
      <c r="G5" s="3"/>
    </row>
    <row r="6" spans="1:26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</row>
    <row r="7" spans="1:26">
      <c r="A7" s="170" t="s">
        <v>119</v>
      </c>
      <c r="B7" s="171">
        <f>'SO 01'!I20-Rekapitulácia!D7</f>
        <v>0</v>
      </c>
      <c r="C7" s="171">
        <v>0</v>
      </c>
      <c r="D7" s="171">
        <v>0</v>
      </c>
      <c r="E7" s="171">
        <v>0</v>
      </c>
      <c r="F7" s="171">
        <v>0</v>
      </c>
      <c r="G7" s="171">
        <f t="shared" ref="G7" si="0">B7+C7+D7+E7+F7</f>
        <v>0</v>
      </c>
      <c r="K7" t="e">
        <f>#REF!</f>
        <v>#REF!</v>
      </c>
      <c r="Q7">
        <v>30.126000000000001</v>
      </c>
    </row>
    <row r="8" spans="1:26">
      <c r="A8" s="177" t="s">
        <v>94</v>
      </c>
      <c r="B8" s="178">
        <f>SUM(B7:B7)</f>
        <v>0</v>
      </c>
      <c r="C8" s="178">
        <f>SUM(C7:C7)</f>
        <v>0</v>
      </c>
      <c r="D8" s="178">
        <f>SUM(D7:D7)</f>
        <v>0</v>
      </c>
      <c r="E8" s="178">
        <f>SUM(E7:E7)</f>
        <v>0</v>
      </c>
      <c r="F8" s="178">
        <f>SUM(F7:F7)</f>
        <v>0</v>
      </c>
      <c r="G8" s="178">
        <f>SUM(G7:G7)-SUM(Z7:Z7)</f>
        <v>0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>
      <c r="A9" s="175" t="s">
        <v>95</v>
      </c>
      <c r="B9" s="176">
        <f>B8</f>
        <v>0</v>
      </c>
      <c r="C9" s="176"/>
      <c r="D9" s="176"/>
      <c r="E9" s="176"/>
      <c r="F9" s="176"/>
      <c r="G9" s="176">
        <f>ROUND(((ROUND(B9,2)*20)/100),2)*1</f>
        <v>0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>
      <c r="A10" s="5" t="s">
        <v>96</v>
      </c>
      <c r="B10" s="173">
        <f>(G8-B9)</f>
        <v>0</v>
      </c>
      <c r="C10" s="173"/>
      <c r="D10" s="173"/>
      <c r="E10" s="173"/>
      <c r="F10" s="173"/>
      <c r="G10" s="173">
        <f>ROUND(((ROUND(B10,2)*0)/100),2)</f>
        <v>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5" t="s">
        <v>97</v>
      </c>
      <c r="B11" s="173"/>
      <c r="C11" s="173"/>
      <c r="D11" s="173"/>
      <c r="E11" s="173"/>
      <c r="F11" s="173"/>
      <c r="G11" s="173">
        <f>SUM(G8:G10)</f>
        <v>0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8"/>
      <c r="B12" s="174"/>
      <c r="C12" s="174"/>
      <c r="D12" s="174"/>
      <c r="E12" s="174"/>
      <c r="F12" s="174"/>
      <c r="G12" s="174"/>
    </row>
    <row r="13" spans="1:26">
      <c r="A13" s="8"/>
      <c r="B13" s="174"/>
      <c r="C13" s="174"/>
      <c r="D13" s="174"/>
      <c r="E13" s="174"/>
      <c r="F13" s="174"/>
      <c r="G13" s="174"/>
    </row>
    <row r="14" spans="1:26">
      <c r="A14" s="8"/>
      <c r="B14" s="174"/>
      <c r="C14" s="174"/>
      <c r="D14" s="174"/>
      <c r="E14" s="174"/>
      <c r="F14" s="174"/>
      <c r="G14" s="174"/>
    </row>
    <row r="15" spans="1:26">
      <c r="A15" s="8"/>
      <c r="B15" s="174"/>
      <c r="C15" s="174"/>
      <c r="D15" s="174"/>
      <c r="E15" s="174"/>
      <c r="F15" s="174"/>
      <c r="G15" s="174"/>
    </row>
    <row r="16" spans="1:26">
      <c r="A16" s="8"/>
      <c r="B16" s="174"/>
      <c r="C16" s="174"/>
      <c r="D16" s="174"/>
      <c r="E16" s="174"/>
      <c r="F16" s="174"/>
      <c r="G16" s="174"/>
    </row>
    <row r="17" spans="1:7">
      <c r="A17" s="8"/>
      <c r="B17" s="174"/>
      <c r="C17" s="174"/>
      <c r="D17" s="174"/>
      <c r="E17" s="174"/>
      <c r="F17" s="174"/>
      <c r="G17" s="174"/>
    </row>
    <row r="18" spans="1:7">
      <c r="A18" s="8"/>
      <c r="B18" s="174"/>
      <c r="C18" s="174"/>
      <c r="D18" s="174"/>
      <c r="E18" s="174"/>
      <c r="F18" s="174"/>
      <c r="G18" s="174"/>
    </row>
    <row r="19" spans="1:7">
      <c r="A19" s="8"/>
      <c r="B19" s="174"/>
      <c r="C19" s="174"/>
      <c r="D19" s="174"/>
      <c r="E19" s="174"/>
      <c r="F19" s="174"/>
      <c r="G19" s="174"/>
    </row>
    <row r="20" spans="1:7">
      <c r="A20" s="8"/>
      <c r="B20" s="174"/>
      <c r="C20" s="174"/>
      <c r="D20" s="174"/>
      <c r="E20" s="174"/>
      <c r="F20" s="174"/>
      <c r="G20" s="174"/>
    </row>
    <row r="21" spans="1:7">
      <c r="A21" s="8"/>
      <c r="B21" s="174"/>
      <c r="C21" s="174"/>
      <c r="D21" s="174"/>
      <c r="E21" s="174"/>
      <c r="F21" s="174"/>
      <c r="G21" s="174"/>
    </row>
    <row r="22" spans="1:7">
      <c r="A22" s="8"/>
      <c r="B22" s="174"/>
      <c r="C22" s="174"/>
      <c r="D22" s="174"/>
      <c r="E22" s="174"/>
      <c r="F22" s="174"/>
      <c r="G22" s="174"/>
    </row>
    <row r="23" spans="1:7">
      <c r="A23" s="8"/>
      <c r="B23" s="174"/>
      <c r="C23" s="174"/>
      <c r="D23" s="174"/>
      <c r="E23" s="174"/>
      <c r="F23" s="174"/>
      <c r="G23" s="174"/>
    </row>
    <row r="24" spans="1:7">
      <c r="A24" s="8"/>
      <c r="B24" s="174"/>
      <c r="C24" s="174"/>
      <c r="D24" s="174"/>
      <c r="E24" s="174"/>
      <c r="F24" s="174"/>
      <c r="G24" s="174"/>
    </row>
    <row r="25" spans="1:7">
      <c r="A25" s="8"/>
      <c r="B25" s="174"/>
      <c r="C25" s="174"/>
      <c r="D25" s="174"/>
      <c r="E25" s="174"/>
      <c r="F25" s="174"/>
      <c r="G25" s="174"/>
    </row>
    <row r="26" spans="1:7">
      <c r="A26" s="8"/>
      <c r="B26" s="174"/>
      <c r="C26" s="174"/>
      <c r="D26" s="174"/>
      <c r="E26" s="174"/>
      <c r="F26" s="174"/>
      <c r="G26" s="174"/>
    </row>
    <row r="27" spans="1:7">
      <c r="A27" s="8"/>
      <c r="B27" s="174"/>
      <c r="C27" s="174"/>
      <c r="D27" s="174"/>
      <c r="E27" s="174"/>
      <c r="F27" s="174"/>
      <c r="G27" s="174"/>
    </row>
    <row r="28" spans="1:7">
      <c r="A28" s="8"/>
      <c r="B28" s="174"/>
      <c r="C28" s="174"/>
      <c r="D28" s="174"/>
      <c r="E28" s="174"/>
      <c r="F28" s="174"/>
      <c r="G28" s="174"/>
    </row>
    <row r="29" spans="1:7">
      <c r="A29" s="8"/>
      <c r="B29" s="174"/>
      <c r="C29" s="174"/>
      <c r="D29" s="174"/>
      <c r="E29" s="174"/>
      <c r="F29" s="174"/>
      <c r="G29" s="174"/>
    </row>
    <row r="30" spans="1:7">
      <c r="A30" s="8"/>
      <c r="B30" s="174"/>
      <c r="C30" s="174"/>
      <c r="D30" s="174"/>
      <c r="E30" s="174"/>
      <c r="F30" s="174"/>
      <c r="G30" s="174"/>
    </row>
    <row r="31" spans="1:7">
      <c r="A31" s="8"/>
      <c r="B31" s="174"/>
      <c r="C31" s="174"/>
      <c r="D31" s="174"/>
      <c r="E31" s="174"/>
      <c r="F31" s="174"/>
      <c r="G31" s="174"/>
    </row>
    <row r="32" spans="1:7">
      <c r="A32" s="8"/>
      <c r="B32" s="174"/>
      <c r="C32" s="174"/>
      <c r="D32" s="174"/>
      <c r="E32" s="174"/>
      <c r="F32" s="174"/>
      <c r="G32" s="174"/>
    </row>
    <row r="33" spans="1:7">
      <c r="A33" s="8"/>
      <c r="B33" s="174"/>
      <c r="C33" s="174"/>
      <c r="D33" s="174"/>
      <c r="E33" s="174"/>
      <c r="F33" s="174"/>
      <c r="G33" s="174"/>
    </row>
    <row r="34" spans="1:7">
      <c r="A34" s="1"/>
      <c r="B34" s="146"/>
      <c r="C34" s="146"/>
      <c r="D34" s="146"/>
      <c r="E34" s="146"/>
      <c r="F34" s="146"/>
      <c r="G34" s="146"/>
    </row>
    <row r="35" spans="1:7">
      <c r="A35" s="1"/>
      <c r="B35" s="146"/>
      <c r="C35" s="146"/>
      <c r="D35" s="146"/>
      <c r="E35" s="146"/>
      <c r="F35" s="146"/>
      <c r="G35" s="146"/>
    </row>
    <row r="36" spans="1:7">
      <c r="A36" s="1"/>
      <c r="B36" s="146"/>
      <c r="C36" s="146"/>
      <c r="D36" s="146"/>
      <c r="E36" s="146"/>
      <c r="F36" s="146"/>
      <c r="G36" s="146"/>
    </row>
    <row r="37" spans="1:7">
      <c r="A37" s="1"/>
      <c r="B37" s="146"/>
      <c r="C37" s="146"/>
      <c r="D37" s="146"/>
      <c r="E37" s="146"/>
      <c r="F37" s="146"/>
      <c r="G37" s="146"/>
    </row>
    <row r="38" spans="1:7">
      <c r="A38" s="1"/>
      <c r="B38" s="146"/>
      <c r="C38" s="146"/>
      <c r="D38" s="146"/>
      <c r="E38" s="146"/>
      <c r="F38" s="146"/>
      <c r="G38" s="146"/>
    </row>
    <row r="39" spans="1:7">
      <c r="A39" s="1"/>
      <c r="B39" s="146"/>
      <c r="C39" s="146"/>
      <c r="D39" s="146"/>
      <c r="E39" s="146"/>
      <c r="F39" s="146"/>
      <c r="G39" s="146"/>
    </row>
    <row r="40" spans="1:7">
      <c r="A40" s="1"/>
      <c r="B40" s="146"/>
      <c r="C40" s="146"/>
      <c r="D40" s="146"/>
      <c r="E40" s="146"/>
      <c r="F40" s="146"/>
      <c r="G40" s="146"/>
    </row>
    <row r="41" spans="1:7">
      <c r="A41" s="1"/>
      <c r="B41" s="146"/>
      <c r="C41" s="146"/>
      <c r="D41" s="146"/>
      <c r="E41" s="146"/>
      <c r="F41" s="146"/>
      <c r="G41" s="146"/>
    </row>
    <row r="42" spans="1:7">
      <c r="A42" s="1"/>
      <c r="B42" s="146"/>
      <c r="C42" s="146"/>
      <c r="D42" s="146"/>
      <c r="E42" s="146"/>
      <c r="F42" s="146"/>
      <c r="G42" s="146"/>
    </row>
    <row r="43" spans="1:7">
      <c r="B43" s="172"/>
      <c r="C43" s="172"/>
      <c r="D43" s="172"/>
      <c r="E43" s="172"/>
      <c r="F43" s="172"/>
      <c r="G43" s="172"/>
    </row>
    <row r="44" spans="1:7">
      <c r="B44" s="172"/>
      <c r="C44" s="172"/>
      <c r="D44" s="172"/>
      <c r="E44" s="172"/>
      <c r="F44" s="172"/>
      <c r="G44" s="172"/>
    </row>
    <row r="45" spans="1:7">
      <c r="B45" s="172"/>
      <c r="C45" s="172"/>
      <c r="D45" s="172"/>
      <c r="E45" s="172"/>
      <c r="F45" s="172"/>
      <c r="G45" s="172"/>
    </row>
    <row r="46" spans="1:7">
      <c r="B46" s="172"/>
      <c r="C46" s="172"/>
      <c r="D46" s="172"/>
      <c r="E46" s="172"/>
      <c r="F46" s="172"/>
      <c r="G46" s="172"/>
    </row>
    <row r="47" spans="1:7">
      <c r="B47" s="172"/>
      <c r="C47" s="172"/>
      <c r="D47" s="172"/>
      <c r="E47" s="172"/>
      <c r="F47" s="172"/>
      <c r="G47" s="172"/>
    </row>
    <row r="48" spans="1:7">
      <c r="B48" s="172"/>
      <c r="C48" s="172"/>
      <c r="D48" s="172"/>
      <c r="E48" s="172"/>
      <c r="F48" s="172"/>
      <c r="G48" s="172"/>
    </row>
    <row r="49" spans="2:7">
      <c r="B49" s="172"/>
      <c r="C49" s="172"/>
      <c r="D49" s="172"/>
      <c r="E49" s="172"/>
      <c r="F49" s="172"/>
      <c r="G49" s="172"/>
    </row>
    <row r="50" spans="2:7">
      <c r="B50" s="172"/>
      <c r="C50" s="172"/>
      <c r="D50" s="172"/>
      <c r="E50" s="172"/>
      <c r="F50" s="172"/>
      <c r="G50" s="172"/>
    </row>
    <row r="51" spans="2:7">
      <c r="B51" s="172"/>
      <c r="C51" s="172"/>
      <c r="D51" s="172"/>
      <c r="E51" s="172"/>
      <c r="F51" s="172"/>
      <c r="G51" s="172"/>
    </row>
    <row r="52" spans="2:7">
      <c r="B52" s="172"/>
      <c r="C52" s="172"/>
      <c r="D52" s="172"/>
      <c r="E52" s="172"/>
      <c r="F52" s="172"/>
      <c r="G52" s="172"/>
    </row>
    <row r="53" spans="2:7">
      <c r="B53" s="172"/>
      <c r="C53" s="172"/>
      <c r="D53" s="172"/>
      <c r="E53" s="172"/>
      <c r="F53" s="172"/>
      <c r="G53" s="172"/>
    </row>
    <row r="54" spans="2:7">
      <c r="B54" s="172"/>
      <c r="C54" s="172"/>
      <c r="D54" s="172"/>
      <c r="E54" s="172"/>
      <c r="F54" s="172"/>
      <c r="G54" s="172"/>
    </row>
    <row r="55" spans="2:7">
      <c r="B55" s="172"/>
      <c r="C55" s="172"/>
      <c r="D55" s="172"/>
      <c r="E55" s="172"/>
      <c r="F55" s="172"/>
      <c r="G55" s="172"/>
    </row>
    <row r="56" spans="2:7">
      <c r="B56" s="172"/>
      <c r="C56" s="172"/>
      <c r="D56" s="172"/>
      <c r="E56" s="172"/>
      <c r="F56" s="172"/>
      <c r="G56" s="172"/>
    </row>
    <row r="57" spans="2:7">
      <c r="B57" s="172"/>
      <c r="C57" s="172"/>
      <c r="D57" s="172"/>
      <c r="E57" s="172"/>
      <c r="F57" s="172"/>
      <c r="G57" s="172"/>
    </row>
    <row r="58" spans="2:7">
      <c r="B58" s="172"/>
      <c r="C58" s="172"/>
      <c r="D58" s="172"/>
      <c r="E58" s="172"/>
      <c r="F58" s="172"/>
      <c r="G58" s="172"/>
    </row>
    <row r="59" spans="2:7">
      <c r="B59" s="172"/>
      <c r="C59" s="172"/>
      <c r="D59" s="172"/>
      <c r="E59" s="172"/>
      <c r="F59" s="172"/>
      <c r="G59" s="172"/>
    </row>
    <row r="60" spans="2:7">
      <c r="B60" s="172"/>
      <c r="C60" s="172"/>
      <c r="D60" s="172"/>
      <c r="E60" s="172"/>
      <c r="F60" s="172"/>
      <c r="G60" s="172"/>
    </row>
    <row r="61" spans="2:7">
      <c r="B61" s="172"/>
      <c r="C61" s="172"/>
      <c r="D61" s="172"/>
      <c r="E61" s="172"/>
      <c r="F61" s="172"/>
      <c r="G61" s="172"/>
    </row>
    <row r="62" spans="2:7">
      <c r="B62" s="172"/>
      <c r="C62" s="172"/>
      <c r="D62" s="172"/>
      <c r="E62" s="172"/>
      <c r="F62" s="172"/>
      <c r="G62" s="172"/>
    </row>
    <row r="63" spans="2:7">
      <c r="B63" s="172"/>
      <c r="C63" s="172"/>
      <c r="D63" s="172"/>
      <c r="E63" s="172"/>
      <c r="F63" s="172"/>
      <c r="G63" s="172"/>
    </row>
    <row r="64" spans="2:7">
      <c r="B64" s="172"/>
      <c r="C64" s="172"/>
      <c r="D64" s="172"/>
      <c r="E64" s="172"/>
      <c r="F64" s="172"/>
      <c r="G64" s="172"/>
    </row>
    <row r="65" spans="2:7">
      <c r="B65" s="172"/>
      <c r="C65" s="172"/>
      <c r="D65" s="172"/>
      <c r="E65" s="172"/>
      <c r="F65" s="172"/>
      <c r="G65" s="172"/>
    </row>
    <row r="66" spans="2:7">
      <c r="B66" s="172"/>
      <c r="C66" s="172"/>
      <c r="D66" s="172"/>
      <c r="E66" s="172"/>
      <c r="F66" s="172"/>
      <c r="G66" s="172"/>
    </row>
    <row r="67" spans="2:7">
      <c r="B67" s="172"/>
      <c r="C67" s="172"/>
      <c r="D67" s="172"/>
      <c r="E67" s="172"/>
      <c r="F67" s="172"/>
      <c r="G67" s="172"/>
    </row>
    <row r="68" spans="2:7">
      <c r="B68" s="172"/>
      <c r="C68" s="172"/>
      <c r="D68" s="172"/>
      <c r="E68" s="172"/>
      <c r="F68" s="172"/>
      <c r="G68" s="172"/>
    </row>
    <row r="69" spans="2:7">
      <c r="B69" s="172"/>
      <c r="C69" s="172"/>
      <c r="D69" s="172"/>
      <c r="E69" s="172"/>
      <c r="F69" s="172"/>
      <c r="G69" s="172"/>
    </row>
    <row r="70" spans="2:7">
      <c r="B70" s="172"/>
      <c r="C70" s="172"/>
      <c r="D70" s="172"/>
      <c r="E70" s="172"/>
      <c r="F70" s="172"/>
      <c r="G70" s="172"/>
    </row>
    <row r="71" spans="2:7">
      <c r="B71" s="172"/>
      <c r="C71" s="172"/>
      <c r="D71" s="172"/>
      <c r="E71" s="172"/>
      <c r="F71" s="172"/>
      <c r="G71" s="172"/>
    </row>
    <row r="72" spans="2:7">
      <c r="B72" s="172"/>
      <c r="C72" s="172"/>
      <c r="D72" s="172"/>
      <c r="E72" s="172"/>
      <c r="F72" s="172"/>
      <c r="G72" s="172"/>
    </row>
    <row r="73" spans="2:7">
      <c r="B73" s="172"/>
      <c r="C73" s="172"/>
      <c r="D73" s="172"/>
      <c r="E73" s="172"/>
      <c r="F73" s="172"/>
      <c r="G73" s="172"/>
    </row>
    <row r="74" spans="2:7">
      <c r="B74" s="172"/>
      <c r="C74" s="172"/>
      <c r="D74" s="172"/>
      <c r="E74" s="172"/>
      <c r="F74" s="172"/>
      <c r="G74" s="172"/>
    </row>
    <row r="75" spans="2:7">
      <c r="B75" s="172"/>
      <c r="C75" s="172"/>
      <c r="D75" s="172"/>
      <c r="E75" s="172"/>
      <c r="F75" s="172"/>
      <c r="G75" s="172"/>
    </row>
    <row r="76" spans="2:7">
      <c r="B76" s="172"/>
      <c r="C76" s="172"/>
      <c r="D76" s="172"/>
      <c r="E76" s="172"/>
      <c r="F76" s="172"/>
      <c r="G76" s="172"/>
    </row>
    <row r="77" spans="2:7">
      <c r="B77" s="172"/>
      <c r="C77" s="172"/>
      <c r="D77" s="172"/>
      <c r="E77" s="172"/>
      <c r="F77" s="172"/>
      <c r="G77" s="172"/>
    </row>
    <row r="78" spans="2:7">
      <c r="B78" s="172"/>
      <c r="C78" s="172"/>
      <c r="D78" s="172"/>
      <c r="E78" s="172"/>
      <c r="F78" s="172"/>
      <c r="G78" s="172"/>
    </row>
    <row r="79" spans="2:7">
      <c r="B79" s="172"/>
      <c r="C79" s="172"/>
      <c r="D79" s="172"/>
      <c r="E79" s="172"/>
      <c r="F79" s="172"/>
      <c r="G79" s="172"/>
    </row>
    <row r="80" spans="2:7">
      <c r="B80" s="172"/>
      <c r="C80" s="172"/>
      <c r="D80" s="172"/>
      <c r="E80" s="172"/>
      <c r="F80" s="172"/>
      <c r="G80" s="172"/>
    </row>
    <row r="81" spans="2:7">
      <c r="B81" s="172"/>
      <c r="C81" s="172"/>
      <c r="D81" s="172"/>
      <c r="E81" s="172"/>
      <c r="F81" s="172"/>
      <c r="G81" s="172"/>
    </row>
    <row r="82" spans="2:7">
      <c r="B82" s="172"/>
      <c r="C82" s="172"/>
      <c r="D82" s="172"/>
      <c r="E82" s="172"/>
      <c r="F82" s="172"/>
      <c r="G82" s="172"/>
    </row>
    <row r="83" spans="2:7">
      <c r="B83" s="172"/>
      <c r="C83" s="172"/>
      <c r="D83" s="172"/>
      <c r="E83" s="172"/>
      <c r="F83" s="172"/>
      <c r="G83" s="172"/>
    </row>
    <row r="84" spans="2:7">
      <c r="B84" s="172"/>
      <c r="C84" s="172"/>
      <c r="D84" s="172"/>
      <c r="E84" s="172"/>
      <c r="F84" s="172"/>
      <c r="G84" s="172"/>
    </row>
    <row r="85" spans="2:7">
      <c r="B85" s="172"/>
      <c r="C85" s="172"/>
      <c r="D85" s="172"/>
      <c r="E85" s="172"/>
      <c r="F85" s="172"/>
      <c r="G85" s="172"/>
    </row>
    <row r="86" spans="2:7">
      <c r="B86" s="172"/>
      <c r="C86" s="172"/>
      <c r="D86" s="172"/>
      <c r="E86" s="172"/>
      <c r="F86" s="172"/>
      <c r="G86" s="172"/>
    </row>
    <row r="87" spans="2:7">
      <c r="B87" s="172"/>
      <c r="C87" s="172"/>
      <c r="D87" s="172"/>
      <c r="E87" s="172"/>
      <c r="F87" s="172"/>
      <c r="G87" s="172"/>
    </row>
    <row r="88" spans="2:7">
      <c r="B88" s="172"/>
      <c r="C88" s="172"/>
      <c r="D88" s="172"/>
      <c r="E88" s="172"/>
      <c r="F88" s="172"/>
      <c r="G88" s="172"/>
    </row>
    <row r="89" spans="2:7">
      <c r="B89" s="172"/>
      <c r="C89" s="172"/>
      <c r="D89" s="172"/>
      <c r="E89" s="172"/>
      <c r="F89" s="172"/>
      <c r="G89" s="172"/>
    </row>
    <row r="90" spans="2:7">
      <c r="B90" s="172"/>
      <c r="C90" s="172"/>
      <c r="D90" s="172"/>
      <c r="E90" s="172"/>
      <c r="F90" s="172"/>
      <c r="G90" s="172"/>
    </row>
    <row r="91" spans="2:7">
      <c r="B91" s="172"/>
      <c r="C91" s="172"/>
      <c r="D91" s="172"/>
      <c r="E91" s="172"/>
      <c r="F91" s="172"/>
      <c r="G91" s="172"/>
    </row>
    <row r="92" spans="2:7">
      <c r="B92" s="172"/>
      <c r="C92" s="172"/>
      <c r="D92" s="172"/>
      <c r="E92" s="172"/>
      <c r="F92" s="172"/>
      <c r="G92" s="172"/>
    </row>
    <row r="93" spans="2:7">
      <c r="B93" s="172"/>
      <c r="C93" s="172"/>
      <c r="D93" s="172"/>
      <c r="E93" s="172"/>
      <c r="F93" s="172"/>
      <c r="G93" s="172"/>
    </row>
    <row r="94" spans="2:7">
      <c r="B94" s="172"/>
      <c r="C94" s="172"/>
      <c r="D94" s="172"/>
      <c r="E94" s="172"/>
      <c r="F94" s="172"/>
      <c r="G94" s="172"/>
    </row>
    <row r="95" spans="2:7">
      <c r="B95" s="172"/>
      <c r="C95" s="172"/>
      <c r="D95" s="172"/>
      <c r="E95" s="172"/>
      <c r="F95" s="172"/>
      <c r="G95" s="172"/>
    </row>
    <row r="96" spans="2:7">
      <c r="B96" s="172"/>
      <c r="C96" s="172"/>
      <c r="D96" s="172"/>
      <c r="E96" s="172"/>
      <c r="F96" s="172"/>
      <c r="G96" s="172"/>
    </row>
    <row r="97" spans="2:7">
      <c r="B97" s="172"/>
      <c r="C97" s="172"/>
      <c r="D97" s="172"/>
      <c r="E97" s="172"/>
      <c r="F97" s="172"/>
      <c r="G97" s="172"/>
    </row>
    <row r="98" spans="2:7">
      <c r="B98" s="172"/>
      <c r="C98" s="172"/>
      <c r="D98" s="172"/>
      <c r="E98" s="172"/>
      <c r="F98" s="172"/>
      <c r="G98" s="172"/>
    </row>
    <row r="99" spans="2:7">
      <c r="B99" s="172"/>
      <c r="C99" s="172"/>
      <c r="D99" s="172"/>
      <c r="E99" s="172"/>
      <c r="F99" s="172"/>
      <c r="G99" s="172"/>
    </row>
    <row r="100" spans="2:7">
      <c r="B100" s="172"/>
      <c r="C100" s="172"/>
      <c r="D100" s="172"/>
      <c r="E100" s="172"/>
      <c r="F100" s="172"/>
      <c r="G100" s="172"/>
    </row>
    <row r="101" spans="2:7">
      <c r="B101" s="172"/>
      <c r="C101" s="172"/>
      <c r="D101" s="172"/>
      <c r="E101" s="172"/>
      <c r="F101" s="172"/>
      <c r="G101" s="172"/>
    </row>
    <row r="102" spans="2:7">
      <c r="B102" s="172"/>
      <c r="C102" s="172"/>
      <c r="D102" s="172"/>
      <c r="E102" s="172"/>
      <c r="F102" s="172"/>
      <c r="G102" s="172"/>
    </row>
    <row r="103" spans="2:7">
      <c r="B103" s="172"/>
      <c r="C103" s="172"/>
      <c r="D103" s="172"/>
      <c r="E103" s="172"/>
      <c r="F103" s="172"/>
      <c r="G103" s="172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92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83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64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2" t="s">
        <v>60</v>
      </c>
      <c r="B15" s="155" t="e">
        <f>#REF!</f>
        <v>#REF!</v>
      </c>
      <c r="C15" s="155" t="e">
        <f>#REF!</f>
        <v>#REF!</v>
      </c>
      <c r="D15" s="155" t="e">
        <f>#REF!</f>
        <v>#REF!</v>
      </c>
      <c r="E15" s="156" t="e">
        <f>#REF!</f>
        <v>#REF!</v>
      </c>
      <c r="F15" s="156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"/>
      <c r="B16" s="146"/>
      <c r="C16" s="146"/>
      <c r="D16" s="146"/>
      <c r="E16" s="145"/>
      <c r="F16" s="145"/>
    </row>
    <row r="17" spans="1:26">
      <c r="A17" s="2" t="s">
        <v>68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1"/>
      <c r="B19" s="146"/>
      <c r="C19" s="146"/>
      <c r="D19" s="146"/>
      <c r="E19" s="145"/>
      <c r="F19" s="145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93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8689'!B15</f>
        <v>#REF!</v>
      </c>
      <c r="E16" s="94" t="e">
        <f>'Rekap 8689'!C15</f>
        <v>#REF!</v>
      </c>
      <c r="F16" s="103" t="e">
        <f>'Rekap 8689'!D15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93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83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64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2" t="s">
        <v>60</v>
      </c>
      <c r="B15" s="155" t="e">
        <f>#REF!</f>
        <v>#REF!</v>
      </c>
      <c r="C15" s="155" t="e">
        <f>#REF!</f>
        <v>#REF!</v>
      </c>
      <c r="D15" s="155" t="e">
        <f>#REF!</f>
        <v>#REF!</v>
      </c>
      <c r="E15" s="156" t="e">
        <f>#REF!</f>
        <v>#REF!</v>
      </c>
      <c r="F15" s="156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"/>
      <c r="B16" s="146"/>
      <c r="C16" s="146"/>
      <c r="D16" s="146"/>
      <c r="E16" s="145"/>
      <c r="F16" s="145"/>
    </row>
    <row r="17" spans="1:26">
      <c r="A17" s="2" t="s">
        <v>68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1"/>
      <c r="B19" s="146"/>
      <c r="C19" s="146"/>
      <c r="D19" s="146"/>
      <c r="E19" s="145"/>
      <c r="F19" s="145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98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4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21"/>
      <c r="C3" s="18"/>
      <c r="D3" s="15"/>
      <c r="E3" s="15"/>
      <c r="F3" s="15"/>
      <c r="G3" s="44" t="s">
        <v>15</v>
      </c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26"/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'Kryci_list 8681'!D16+'Kryci_list 8682'!D16+'Kryci_list 8683'!D16+'Kryci_list 8684'!D16+'Kryci_list 8685'!D16+'Kryci_list 8686'!D16+'Kryci_list 8687'!D16+'Kryci_list 8688'!D16+'Kryci_list 8689'!D16</f>
        <v>#REF!</v>
      </c>
      <c r="E16" s="94" t="e">
        <f>'Kryci_list 8681'!E16+'Kryci_list 8682'!E16+'Kryci_list 8683'!E16+'Kryci_list 8684'!E16+'Kryci_list 8685'!E16+'Kryci_list 8686'!E16+'Kryci_list 8687'!E16+'Kryci_list 8688'!E16+'Kryci_list 8689'!E16</f>
        <v>#REF!</v>
      </c>
      <c r="F16" s="103" t="e">
        <f>'Kryci_list 8681'!F16+'Kryci_list 8682'!F16+'Kryci_list 8683'!F16+'Kryci_list 8684'!F16+'Kryci_list 8685'!F16+'Kryci_list 8686'!F16+'Kryci_list 8687'!F16+'Kryci_list 8688'!F16+'Kryci_list 8689'!F16</f>
        <v>#REF!</v>
      </c>
      <c r="G16" s="58">
        <v>6</v>
      </c>
      <c r="H16" s="112" t="s">
        <v>31</v>
      </c>
      <c r="I16" s="126"/>
      <c r="J16" s="123">
        <f>Rekapitulácia!F8</f>
        <v>0</v>
      </c>
    </row>
    <row r="17" spans="1:10" ht="18" customHeight="1">
      <c r="A17" s="9"/>
      <c r="B17" s="65">
        <v>2</v>
      </c>
      <c r="C17" s="68" t="s">
        <v>26</v>
      </c>
      <c r="D17" s="75" t="e">
        <f>'Kryci_list 8681'!D17+'Kryci_list 8682'!D17+'Kryci_list 8683'!D17+'Kryci_list 8684'!D17+'Kryci_list 8685'!D17+'Kryci_list 8686'!D17+'Kryci_list 8687'!D17+'Kryci_list 8688'!D17+'Kryci_list 8689'!D17</f>
        <v>#REF!</v>
      </c>
      <c r="E17" s="73" t="e">
        <f>'Kryci_list 8681'!E17+'Kryci_list 8682'!E17+'Kryci_list 8683'!E17+'Kryci_list 8684'!E17+'Kryci_list 8685'!E17+'Kryci_list 8686'!E17+'Kryci_list 8687'!E17+'Kryci_list 8688'!E17+'Kryci_list 8689'!E17</f>
        <v>#REF!</v>
      </c>
      <c r="F17" s="78" t="e">
        <f>'Kryci_list 8681'!F17+'Kryci_list 8682'!F17+'Kryci_list 8683'!F17+'Kryci_list 8684'!F17+'Kryci_list 8685'!F17+'Kryci_list 8686'!F17+'Kryci_list 8687'!F17+'Kryci_list 8688'!F17+'Kryci_list 8689'!F17</f>
        <v>#REF!</v>
      </c>
      <c r="G17" s="59">
        <v>7</v>
      </c>
      <c r="H17" s="113" t="s">
        <v>32</v>
      </c>
      <c r="I17" s="126"/>
      <c r="J17" s="124">
        <f>Rekapitulácia!E8</f>
        <v>0</v>
      </c>
    </row>
    <row r="18" spans="1:10" ht="18" customHeight="1">
      <c r="A18" s="9"/>
      <c r="B18" s="66">
        <v>3</v>
      </c>
      <c r="C18" s="69" t="s">
        <v>27</v>
      </c>
      <c r="D18" s="76">
        <f>'Kryci_list 8681'!D18+'Kryci_list 8682'!D18+'Kryci_list 8683'!D18+'Kryci_list 8684'!D18+'Kryci_list 8685'!D18+'Kryci_list 8686'!D18+'Kryci_list 8687'!D18+'Kryci_list 8688'!D18+'Kryci_list 8689'!D18</f>
        <v>0</v>
      </c>
      <c r="E18" s="74">
        <f>'Kryci_list 8681'!E18+'Kryci_list 8682'!E18+'Kryci_list 8683'!E18+'Kryci_list 8684'!E18+'Kryci_list 8685'!E18+'Kryci_list 8686'!E18+'Kryci_list 8687'!E18+'Kryci_list 8688'!E18+'Kryci_list 8689'!E18</f>
        <v>0</v>
      </c>
      <c r="F18" s="79">
        <f>'Kryci_list 8681'!F18+'Kryci_list 8682'!F18+'Kryci_list 8683'!F18+'Kryci_list 8684'!F18+'Kryci_list 8685'!F18+'Kryci_list 8686'!F18+'Kryci_list 8687'!F18+'Kryci_list 8688'!F18+'Kryci_list 8689'!F18</f>
        <v>0</v>
      </c>
      <c r="G18" s="59">
        <v>8</v>
      </c>
      <c r="H18" s="113" t="s">
        <v>33</v>
      </c>
      <c r="I18" s="126"/>
      <c r="J18" s="124">
        <f>Rekapitulácia!D8</f>
        <v>0</v>
      </c>
    </row>
    <row r="19" spans="1:10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10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>
        <f>SUM(J16:J19)</f>
        <v>0</v>
      </c>
    </row>
    <row r="21" spans="1:10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10" ht="18" customHeight="1">
      <c r="A22" s="9"/>
      <c r="B22" s="58">
        <v>11</v>
      </c>
      <c r="C22" s="61" t="s">
        <v>41</v>
      </c>
      <c r="D22" s="84"/>
      <c r="E22" s="87"/>
      <c r="F22" s="78" t="e">
        <f>'Kryci_list 8681'!F22+'Kryci_list 8682'!F22+'Kryci_list 8683'!F22+'Kryci_list 8684'!F22+'Kryci_list 8685'!F22+'Kryci_list 8686'!F22+'Kryci_list 8687'!F22+'Kryci_list 8688'!F22+'Kryci_list 8689'!F22</f>
        <v>#REF!</v>
      </c>
      <c r="G22" s="58">
        <v>16</v>
      </c>
      <c r="H22" s="112" t="s">
        <v>47</v>
      </c>
      <c r="I22" s="126"/>
      <c r="J22" s="123" t="e">
        <f>'Kryci_list 8681'!J22+'Kryci_list 8682'!J22+'Kryci_list 8683'!J22+'Kryci_list 8684'!J22+'Kryci_list 8685'!J22+'Kryci_list 8686'!J22+'Kryci_list 8687'!J22+'Kryci_list 8688'!J22+'Kryci_list 8689'!J22</f>
        <v>#REF!</v>
      </c>
    </row>
    <row r="23" spans="1:10" ht="18" customHeight="1">
      <c r="A23" s="9"/>
      <c r="B23" s="59">
        <v>12</v>
      </c>
      <c r="C23" s="62" t="s">
        <v>42</v>
      </c>
      <c r="D23" s="64"/>
      <c r="E23" s="87"/>
      <c r="F23" s="79" t="e">
        <f>'Kryci_list 8681'!F23+'Kryci_list 8682'!F23+'Kryci_list 8683'!F23+'Kryci_list 8684'!F23+'Kryci_list 8685'!F23+'Kryci_list 8686'!F23+'Kryci_list 8687'!F23+'Kryci_list 8688'!F23+'Kryci_list 8689'!F23</f>
        <v>#REF!</v>
      </c>
      <c r="G23" s="59">
        <v>17</v>
      </c>
      <c r="H23" s="113" t="s">
        <v>48</v>
      </c>
      <c r="I23" s="126"/>
      <c r="J23" s="124" t="e">
        <f>'Kryci_list 8681'!J23+'Kryci_list 8682'!J23+'Kryci_list 8683'!J23+'Kryci_list 8684'!J23+'Kryci_list 8685'!J23+'Kryci_list 8686'!J23+'Kryci_list 8687'!J23+'Kryci_list 8688'!J23+'Kryci_list 8689'!J23</f>
        <v>#REF!</v>
      </c>
    </row>
    <row r="24" spans="1:10" ht="18" customHeight="1">
      <c r="A24" s="9"/>
      <c r="B24" s="59">
        <v>13</v>
      </c>
      <c r="C24" s="62" t="s">
        <v>43</v>
      </c>
      <c r="D24" s="64"/>
      <c r="E24" s="87"/>
      <c r="F24" s="79" t="e">
        <f>'Kryci_list 8681'!F24+'Kryci_list 8682'!F24+'Kryci_list 8683'!F24+'Kryci_list 8684'!F24+'Kryci_list 8685'!F24+'Kryci_list 8686'!F24+'Kryci_list 8687'!F24+'Kryci_list 8688'!F24+'Kryci_list 8689'!F24</f>
        <v>#REF!</v>
      </c>
      <c r="G24" s="59">
        <v>18</v>
      </c>
      <c r="H24" s="113" t="s">
        <v>49</v>
      </c>
      <c r="I24" s="126"/>
      <c r="J24" s="124" t="e">
        <f>'Kryci_list 8681'!J24+'Kryci_list 8682'!J24+'Kryci_list 8683'!J24+'Kryci_list 8684'!J24+'Kryci_list 8685'!J24+'Kryci_list 8686'!J24+'Kryci_list 8687'!J24+'Kryci_list 8688'!J24+'Kryci_list 8689'!J24</f>
        <v>#REF!</v>
      </c>
    </row>
    <row r="25" spans="1:10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4"/>
    </row>
    <row r="26" spans="1:10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10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10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10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>
        <f>Rekapitulácia!B9</f>
        <v>0</v>
      </c>
      <c r="J29" s="116">
        <f>ROUND(((ROUND(I29,2)*20)/100),2)*1</f>
        <v>0</v>
      </c>
    </row>
    <row r="30" spans="1:10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>
        <f>Rekapitulácia!B10</f>
        <v>0</v>
      </c>
      <c r="J30" s="117">
        <f>ROUND(((ROUND(I30,2)*0)/100),2)</f>
        <v>0</v>
      </c>
    </row>
    <row r="31" spans="1:10" ht="18" customHeight="1">
      <c r="A31" s="9"/>
      <c r="B31" s="22"/>
      <c r="C31" s="136"/>
      <c r="D31" s="137"/>
      <c r="E31" s="20"/>
      <c r="F31" s="9"/>
      <c r="G31" s="59">
        <v>24</v>
      </c>
      <c r="H31" s="113" t="s">
        <v>28</v>
      </c>
      <c r="I31" s="26"/>
      <c r="J31" s="183" t="e">
        <f>SUM(J28:J30)</f>
        <v>#REF!</v>
      </c>
    </row>
    <row r="32" spans="1:10" ht="18" customHeight="1" thickBot="1">
      <c r="A32" s="9"/>
      <c r="B32" s="46"/>
      <c r="C32" s="114"/>
      <c r="D32" s="121"/>
      <c r="E32" s="81"/>
      <c r="F32" s="82"/>
      <c r="G32" s="179" t="s">
        <v>39</v>
      </c>
      <c r="H32" s="180"/>
      <c r="I32" s="181"/>
      <c r="J32" s="182"/>
    </row>
    <row r="33" spans="1:10" ht="18" customHeight="1" thickTop="1">
      <c r="A33" s="9"/>
      <c r="B33" s="98"/>
      <c r="C33" s="99"/>
      <c r="D33" s="138" t="s">
        <v>53</v>
      </c>
      <c r="E33" s="13"/>
      <c r="F33" s="13"/>
      <c r="G33" s="12"/>
      <c r="H33" s="138" t="s">
        <v>54</v>
      </c>
      <c r="I33" s="28"/>
      <c r="J33" s="32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14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8681'!B15</f>
        <v>#REF!</v>
      </c>
      <c r="E16" s="94" t="e">
        <f>'Rekap 8681'!C15</f>
        <v>#REF!</v>
      </c>
      <c r="F16" s="103" t="e">
        <f>'Rekap 8681'!D15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 t="e">
        <f>'Rekap 8681'!B20</f>
        <v>#REF!</v>
      </c>
      <c r="E17" s="73" t="e">
        <f>'Rekap 8681'!C20</f>
        <v>#REF!</v>
      </c>
      <c r="F17" s="78" t="e">
        <f>'Rekap 8681'!D20</f>
        <v>#REF!</v>
      </c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14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62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63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64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2" t="s">
        <v>60</v>
      </c>
      <c r="B15" s="155" t="e">
        <f>#REF!</f>
        <v>#REF!</v>
      </c>
      <c r="C15" s="155" t="e">
        <f>#REF!</f>
        <v>#REF!</v>
      </c>
      <c r="D15" s="155" t="e">
        <f>#REF!</f>
        <v>#REF!</v>
      </c>
      <c r="E15" s="156" t="e">
        <f>#REF!</f>
        <v>#REF!</v>
      </c>
      <c r="F15" s="156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"/>
      <c r="B16" s="146"/>
      <c r="C16" s="146"/>
      <c r="D16" s="146"/>
      <c r="E16" s="145"/>
      <c r="F16" s="145"/>
    </row>
    <row r="17" spans="1:26">
      <c r="A17" s="2" t="s">
        <v>65</v>
      </c>
      <c r="B17" s="155"/>
      <c r="C17" s="153"/>
      <c r="D17" s="153"/>
      <c r="E17" s="154"/>
      <c r="F17" s="15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52" t="s">
        <v>66</v>
      </c>
      <c r="B18" s="153" t="e">
        <f>#REF!</f>
        <v>#REF!</v>
      </c>
      <c r="C18" s="153" t="e">
        <f>#REF!</f>
        <v>#REF!</v>
      </c>
      <c r="D18" s="153" t="e">
        <f>#REF!</f>
        <v>#REF!</v>
      </c>
      <c r="E18" s="154" t="e">
        <f>#REF!</f>
        <v>#REF!</v>
      </c>
      <c r="F18" s="154" t="e">
        <f>#REF!</f>
        <v>#REF!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>
      <c r="A19" s="152" t="s">
        <v>67</v>
      </c>
      <c r="B19" s="153" t="e">
        <f>#REF!</f>
        <v>#REF!</v>
      </c>
      <c r="C19" s="153" t="e">
        <f>#REF!</f>
        <v>#REF!</v>
      </c>
      <c r="D19" s="153" t="e">
        <f>#REF!</f>
        <v>#REF!</v>
      </c>
      <c r="E19" s="154" t="e">
        <f>#REF!</f>
        <v>#REF!</v>
      </c>
      <c r="F19" s="154" t="e">
        <f>#REF!</f>
        <v>#REF!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>
      <c r="A20" s="2" t="s">
        <v>65</v>
      </c>
      <c r="B20" s="155" t="e">
        <f>#REF!</f>
        <v>#REF!</v>
      </c>
      <c r="C20" s="155" t="e">
        <f>#REF!</f>
        <v>#REF!</v>
      </c>
      <c r="D20" s="155" t="e">
        <f>#REF!</f>
        <v>#REF!</v>
      </c>
      <c r="E20" s="156" t="e">
        <f>#REF!</f>
        <v>#REF!</v>
      </c>
      <c r="F20" s="156" t="e">
        <f>#REF!</f>
        <v>#REF!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>
      <c r="A21" s="1"/>
      <c r="B21" s="146"/>
      <c r="C21" s="146"/>
      <c r="D21" s="146"/>
      <c r="E21" s="145"/>
      <c r="F21" s="145"/>
    </row>
    <row r="22" spans="1:26">
      <c r="A22" s="2" t="s">
        <v>68</v>
      </c>
      <c r="B22" s="155" t="e">
        <f>#REF!</f>
        <v>#REF!</v>
      </c>
      <c r="C22" s="155" t="e">
        <f>#REF!</f>
        <v>#REF!</v>
      </c>
      <c r="D22" s="155" t="e">
        <f>#REF!</f>
        <v>#REF!</v>
      </c>
      <c r="E22" s="156" t="e">
        <f>#REF!</f>
        <v>#REF!</v>
      </c>
      <c r="F22" s="156" t="e">
        <f>#REF!</f>
        <v>#REF!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topLeftCell="B1" workbookViewId="0">
      <pane ySplit="8" topLeftCell="A9" activePane="bottomLeft" state="frozen"/>
      <selection activeCell="H10" sqref="H10"/>
      <selection pane="bottomLeft" activeCell="H23" sqref="H23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10.28515625" customWidth="1"/>
    <col min="17" max="18" width="0" hidden="1" customWidth="1"/>
    <col min="19" max="19" width="7.7109375" customWidth="1"/>
    <col min="20" max="26" width="0" hidden="1" customWidth="1"/>
  </cols>
  <sheetData>
    <row r="1" spans="1:26">
      <c r="A1" s="3"/>
      <c r="B1" s="5" t="s">
        <v>19</v>
      </c>
      <c r="C1" s="3"/>
      <c r="D1" s="3"/>
      <c r="E1" s="5" t="s">
        <v>117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3"/>
      <c r="B2" s="5" t="s">
        <v>118</v>
      </c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3"/>
      <c r="B3" s="5" t="s">
        <v>22</v>
      </c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5" t="s">
        <v>115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3"/>
      <c r="B5" s="5" t="s">
        <v>116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0"/>
      <c r="B7" s="11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S7" s="10"/>
    </row>
    <row r="8" spans="1:26" ht="15.75">
      <c r="A8" s="160" t="s">
        <v>69</v>
      </c>
      <c r="B8" s="160" t="s">
        <v>70</v>
      </c>
      <c r="C8" s="160" t="s">
        <v>71</v>
      </c>
      <c r="D8" s="160" t="s">
        <v>72</v>
      </c>
      <c r="E8" s="160" t="s">
        <v>73</v>
      </c>
      <c r="F8" s="160" t="s">
        <v>74</v>
      </c>
      <c r="G8" s="160" t="s">
        <v>50</v>
      </c>
      <c r="H8" s="160" t="s">
        <v>51</v>
      </c>
      <c r="I8" s="160" t="s">
        <v>75</v>
      </c>
      <c r="J8" s="160"/>
      <c r="K8" s="160"/>
      <c r="L8" s="160"/>
      <c r="M8" s="160"/>
      <c r="N8" s="160"/>
      <c r="O8" s="160"/>
      <c r="P8" s="160" t="s">
        <v>76</v>
      </c>
      <c r="Q8" s="157"/>
      <c r="R8" s="157"/>
      <c r="S8" s="160" t="s">
        <v>77</v>
      </c>
      <c r="T8" s="158"/>
      <c r="U8" s="158"/>
      <c r="V8" s="158"/>
      <c r="W8" s="158"/>
      <c r="X8" s="158"/>
      <c r="Y8" s="158"/>
      <c r="Z8" s="158"/>
    </row>
    <row r="9" spans="1:26" ht="24.75" customHeight="1">
      <c r="A9" s="199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207"/>
      <c r="S9" s="206"/>
      <c r="T9" s="158"/>
      <c r="U9" s="158"/>
      <c r="V9" s="158"/>
      <c r="W9" s="158"/>
      <c r="X9" s="158"/>
      <c r="Y9" s="158"/>
      <c r="Z9" s="158"/>
    </row>
    <row r="10" spans="1:26" ht="24.75" customHeight="1">
      <c r="A10" s="199"/>
      <c r="B10" s="2"/>
      <c r="C10" s="2"/>
      <c r="D10" s="2" t="s">
        <v>60</v>
      </c>
      <c r="E10" s="2"/>
      <c r="F10" s="168"/>
      <c r="G10" s="155">
        <f>G18</f>
        <v>0</v>
      </c>
      <c r="H10" s="155">
        <f>H18</f>
        <v>0</v>
      </c>
      <c r="I10" s="155">
        <f>I18</f>
        <v>0</v>
      </c>
      <c r="J10" s="2"/>
      <c r="K10" s="2"/>
      <c r="L10" s="2"/>
      <c r="M10" s="2"/>
      <c r="N10" s="2"/>
      <c r="O10" s="2"/>
      <c r="P10" s="204">
        <f>P18</f>
        <v>0</v>
      </c>
      <c r="Q10" s="205"/>
      <c r="R10" s="205"/>
      <c r="S10" s="204">
        <f>S18</f>
        <v>0</v>
      </c>
      <c r="T10" s="158"/>
      <c r="U10" s="158"/>
      <c r="V10" s="158"/>
      <c r="W10" s="158"/>
      <c r="X10" s="158"/>
      <c r="Y10" s="158"/>
      <c r="Z10" s="158"/>
    </row>
    <row r="11" spans="1:26" ht="9.75" customHeight="1">
      <c r="A11" s="199"/>
      <c r="B11" s="1"/>
      <c r="C11" s="1"/>
      <c r="D11" s="1"/>
      <c r="E11" s="1"/>
      <c r="F11" s="159"/>
      <c r="G11" s="146"/>
      <c r="H11" s="146"/>
      <c r="I11" s="146"/>
      <c r="J11" s="1"/>
      <c r="K11" s="1"/>
      <c r="L11" s="1"/>
      <c r="M11" s="1"/>
      <c r="N11" s="1"/>
      <c r="O11" s="1"/>
      <c r="P11" s="1"/>
      <c r="S11" s="1"/>
      <c r="T11" s="158"/>
      <c r="U11" s="158"/>
      <c r="V11" s="158"/>
      <c r="W11" s="158"/>
      <c r="X11" s="158"/>
      <c r="Y11" s="158"/>
      <c r="Z11" s="158"/>
    </row>
    <row r="12" spans="1:26" ht="24.95" customHeight="1">
      <c r="A12" s="165"/>
      <c r="B12" s="165" t="s">
        <v>105</v>
      </c>
      <c r="C12" s="166" t="s">
        <v>104</v>
      </c>
      <c r="D12" s="162" t="s">
        <v>110</v>
      </c>
      <c r="E12" s="162" t="s">
        <v>78</v>
      </c>
      <c r="F12" s="163">
        <v>1</v>
      </c>
      <c r="G12" s="164">
        <v>0</v>
      </c>
      <c r="H12" s="164">
        <v>0</v>
      </c>
      <c r="I12" s="164">
        <f t="shared" ref="I12" si="0">ROUND(F12*(G12+H12),2)</f>
        <v>0</v>
      </c>
      <c r="J12" s="162">
        <f t="shared" ref="J12" si="1">ROUND(F12*(N12),2)</f>
        <v>21</v>
      </c>
      <c r="K12" s="1">
        <f t="shared" ref="K12" si="2">ROUND(F12*(O12),2)</f>
        <v>0</v>
      </c>
      <c r="L12" s="1">
        <f t="shared" ref="L12" si="3">ROUND(F12*(G12+H12),2)</f>
        <v>0</v>
      </c>
      <c r="M12" s="1"/>
      <c r="N12" s="1">
        <v>21</v>
      </c>
      <c r="O12" s="1"/>
      <c r="P12" s="161">
        <f t="shared" ref="P12" si="4">ROUND(F12*(R12),3)</f>
        <v>0</v>
      </c>
      <c r="Q12" s="167"/>
      <c r="R12" s="167">
        <v>0</v>
      </c>
      <c r="S12" s="161">
        <f t="shared" ref="S12" si="5">ROUND(F12*(X12),3)</f>
        <v>0</v>
      </c>
      <c r="X12">
        <v>0</v>
      </c>
      <c r="Z12">
        <v>0</v>
      </c>
    </row>
    <row r="13" spans="1:26" ht="24.95" customHeight="1">
      <c r="A13" s="165"/>
      <c r="B13" s="165" t="s">
        <v>106</v>
      </c>
      <c r="C13" s="166" t="s">
        <v>104</v>
      </c>
      <c r="D13" s="162" t="s">
        <v>111</v>
      </c>
      <c r="E13" s="162" t="s">
        <v>78</v>
      </c>
      <c r="F13" s="163">
        <v>1</v>
      </c>
      <c r="G13" s="164">
        <v>0</v>
      </c>
      <c r="H13" s="164">
        <v>0</v>
      </c>
      <c r="I13" s="164">
        <f t="shared" ref="I13:I16" si="6">ROUND(F13*(G13+H13),2)</f>
        <v>0</v>
      </c>
      <c r="J13" s="162">
        <f t="shared" ref="J13:J16" si="7">ROUND(F13*(N13),2)</f>
        <v>28</v>
      </c>
      <c r="K13" s="1">
        <f t="shared" ref="K13:K16" si="8">ROUND(F13*(O13),2)</f>
        <v>0</v>
      </c>
      <c r="L13" s="1">
        <f t="shared" ref="L13:L16" si="9">ROUND(F13*(G13+H13),2)</f>
        <v>0</v>
      </c>
      <c r="M13" s="1"/>
      <c r="N13" s="1">
        <v>28</v>
      </c>
      <c r="O13" s="1"/>
      <c r="P13" s="161">
        <f t="shared" ref="P13:P16" si="10">ROUND(F13*(R13),3)</f>
        <v>0</v>
      </c>
      <c r="Q13" s="167"/>
      <c r="R13" s="167">
        <v>0</v>
      </c>
      <c r="S13" s="161">
        <f t="shared" ref="S13:S16" si="11">ROUND(F13*(X13),3)</f>
        <v>0</v>
      </c>
      <c r="X13">
        <v>0</v>
      </c>
      <c r="Z13">
        <v>0</v>
      </c>
    </row>
    <row r="14" spans="1:26" ht="24.95" customHeight="1">
      <c r="A14" s="165"/>
      <c r="B14" s="165" t="s">
        <v>107</v>
      </c>
      <c r="C14" s="166" t="s">
        <v>104</v>
      </c>
      <c r="D14" s="162" t="s">
        <v>112</v>
      </c>
      <c r="E14" s="162" t="s">
        <v>78</v>
      </c>
      <c r="F14" s="163">
        <v>1</v>
      </c>
      <c r="G14" s="164">
        <v>0</v>
      </c>
      <c r="H14" s="164">
        <v>0</v>
      </c>
      <c r="I14" s="164">
        <f t="shared" si="6"/>
        <v>0</v>
      </c>
      <c r="J14" s="162">
        <f t="shared" si="7"/>
        <v>10.06</v>
      </c>
      <c r="K14" s="1">
        <f t="shared" si="8"/>
        <v>0</v>
      </c>
      <c r="L14" s="1">
        <f t="shared" si="9"/>
        <v>0</v>
      </c>
      <c r="M14" s="1"/>
      <c r="N14" s="1">
        <v>10.06</v>
      </c>
      <c r="O14" s="1"/>
      <c r="P14" s="161">
        <f t="shared" si="10"/>
        <v>0</v>
      </c>
      <c r="Q14" s="167"/>
      <c r="R14" s="167">
        <v>0</v>
      </c>
      <c r="S14" s="161">
        <f t="shared" si="11"/>
        <v>0</v>
      </c>
      <c r="X14">
        <v>0</v>
      </c>
      <c r="Z14">
        <v>0</v>
      </c>
    </row>
    <row r="15" spans="1:26" ht="24.95" customHeight="1">
      <c r="A15" s="165"/>
      <c r="B15" s="165" t="s">
        <v>108</v>
      </c>
      <c r="C15" s="166" t="s">
        <v>104</v>
      </c>
      <c r="D15" s="162" t="s">
        <v>113</v>
      </c>
      <c r="E15" s="162" t="s">
        <v>78</v>
      </c>
      <c r="F15" s="163">
        <v>1</v>
      </c>
      <c r="G15" s="164">
        <v>0</v>
      </c>
      <c r="H15" s="164">
        <v>0</v>
      </c>
      <c r="I15" s="164">
        <f t="shared" si="6"/>
        <v>0</v>
      </c>
      <c r="J15" s="162">
        <f t="shared" si="7"/>
        <v>3.54</v>
      </c>
      <c r="K15" s="1">
        <f t="shared" si="8"/>
        <v>0</v>
      </c>
      <c r="L15" s="1">
        <f t="shared" si="9"/>
        <v>0</v>
      </c>
      <c r="M15" s="1"/>
      <c r="N15" s="1">
        <v>3.54</v>
      </c>
      <c r="O15" s="1"/>
      <c r="P15" s="161">
        <f t="shared" si="10"/>
        <v>0</v>
      </c>
      <c r="Q15" s="167"/>
      <c r="R15" s="167">
        <v>0</v>
      </c>
      <c r="S15" s="161">
        <f t="shared" si="11"/>
        <v>0</v>
      </c>
      <c r="X15">
        <v>0</v>
      </c>
      <c r="Z15">
        <v>0</v>
      </c>
    </row>
    <row r="16" spans="1:26" ht="24.95" customHeight="1">
      <c r="A16" s="165"/>
      <c r="B16" s="165" t="s">
        <v>109</v>
      </c>
      <c r="C16" s="166" t="s">
        <v>104</v>
      </c>
      <c r="D16" s="162" t="s">
        <v>114</v>
      </c>
      <c r="E16" s="162" t="s">
        <v>78</v>
      </c>
      <c r="F16" s="163">
        <v>1</v>
      </c>
      <c r="G16" s="164">
        <v>0</v>
      </c>
      <c r="H16" s="164">
        <v>0</v>
      </c>
      <c r="I16" s="164">
        <f t="shared" si="6"/>
        <v>0</v>
      </c>
      <c r="J16" s="162">
        <f t="shared" si="7"/>
        <v>1.01</v>
      </c>
      <c r="K16" s="1">
        <f t="shared" si="8"/>
        <v>0</v>
      </c>
      <c r="L16" s="1">
        <f t="shared" si="9"/>
        <v>0</v>
      </c>
      <c r="M16" s="1"/>
      <c r="N16" s="1">
        <v>1.01</v>
      </c>
      <c r="O16" s="1"/>
      <c r="P16" s="161">
        <f t="shared" si="10"/>
        <v>0</v>
      </c>
      <c r="Q16" s="167"/>
      <c r="R16" s="167">
        <v>0</v>
      </c>
      <c r="S16" s="161">
        <f t="shared" si="11"/>
        <v>0</v>
      </c>
      <c r="X16">
        <v>0</v>
      </c>
      <c r="Z16">
        <v>0</v>
      </c>
    </row>
    <row r="17" spans="1:26" ht="8.25" customHeight="1">
      <c r="A17" s="152"/>
      <c r="B17" s="152"/>
      <c r="C17" s="152"/>
      <c r="D17" s="152"/>
      <c r="E17" s="152"/>
      <c r="F17" s="161"/>
      <c r="G17" s="155"/>
      <c r="H17" s="155"/>
      <c r="I17" s="155"/>
      <c r="J17" s="152"/>
      <c r="K17" s="152"/>
      <c r="L17" s="152"/>
      <c r="M17" s="152"/>
      <c r="N17" s="152"/>
      <c r="O17" s="152"/>
      <c r="P17" s="168"/>
      <c r="Q17" s="149"/>
      <c r="R17" s="149"/>
      <c r="S17" s="168"/>
      <c r="T17" s="149"/>
      <c r="U17" s="149"/>
      <c r="V17" s="149"/>
      <c r="W17" s="149"/>
      <c r="X17" s="149"/>
      <c r="Y17" s="149"/>
      <c r="Z17" s="149"/>
    </row>
    <row r="18" spans="1:26" ht="24.75" customHeight="1">
      <c r="A18" s="152"/>
      <c r="B18" s="152"/>
      <c r="C18" s="152"/>
      <c r="D18" s="2" t="s">
        <v>122</v>
      </c>
      <c r="E18" s="152"/>
      <c r="F18" s="161"/>
      <c r="G18" s="155">
        <f>ROUND(SUM(F12*G12+F13*G13+F14*G14+F15*G15+F16*G16),2)</f>
        <v>0</v>
      </c>
      <c r="H18" s="155">
        <f>SUM(H12:H16)</f>
        <v>0</v>
      </c>
      <c r="I18" s="155">
        <f>SUM(I12:I16)</f>
        <v>0</v>
      </c>
      <c r="J18" s="161"/>
      <c r="K18" s="152"/>
      <c r="L18" s="153">
        <f>ROUND((SUM(L12:L17))/2,2)</f>
        <v>0</v>
      </c>
      <c r="M18" s="153">
        <f>ROUND((SUM(M12:M17))/2,2)</f>
        <v>0</v>
      </c>
      <c r="N18" s="152"/>
      <c r="O18" s="152"/>
      <c r="P18" s="168">
        <f>ROUND((SUM(P12:P17))/2,2)</f>
        <v>0</v>
      </c>
      <c r="S18" s="168">
        <f>ROUND((SUM(S12:S17))/2,2)</f>
        <v>0</v>
      </c>
    </row>
    <row r="19" spans="1:26" ht="11.25" customHeight="1">
      <c r="A19" s="1"/>
      <c r="B19" s="1"/>
      <c r="C19" s="1"/>
      <c r="D19" s="1"/>
      <c r="E19" s="1"/>
      <c r="F19" s="159"/>
      <c r="G19" s="146"/>
      <c r="H19" s="146"/>
      <c r="I19" s="146"/>
      <c r="J19" s="1"/>
      <c r="K19" s="1"/>
      <c r="L19" s="1"/>
      <c r="M19" s="1"/>
      <c r="N19" s="1"/>
      <c r="O19" s="1"/>
      <c r="P19" s="1"/>
      <c r="S19" s="1"/>
    </row>
    <row r="20" spans="1:26" ht="24.75" customHeight="1">
      <c r="A20" s="169"/>
      <c r="B20" s="200"/>
      <c r="C20" s="200"/>
      <c r="D20" s="200"/>
      <c r="E20" s="200"/>
      <c r="F20" s="201" t="s">
        <v>68</v>
      </c>
      <c r="G20" s="202">
        <f>G18</f>
        <v>0</v>
      </c>
      <c r="H20" s="202">
        <f>H18</f>
        <v>0</v>
      </c>
      <c r="I20" s="202">
        <f>I18</f>
        <v>0</v>
      </c>
      <c r="J20" s="200"/>
      <c r="K20" s="200">
        <f>ROUND((SUM(K12:K19)),2)</f>
        <v>0</v>
      </c>
      <c r="L20" s="200">
        <f>ROUND((SUM(L12:L19))/3,2)</f>
        <v>0</v>
      </c>
      <c r="M20" s="200">
        <f>ROUND((SUM(M12:M19))/3,2)</f>
        <v>0</v>
      </c>
      <c r="N20" s="200"/>
      <c r="O20" s="200"/>
      <c r="P20" s="201">
        <f>ROUND((SUM(P12:P19))/3,2)</f>
        <v>0</v>
      </c>
      <c r="Q20" s="203"/>
      <c r="R20" s="203"/>
      <c r="S20" s="201">
        <f>ROUND((SUM(S12:S19))/3,2)</f>
        <v>0</v>
      </c>
      <c r="Z20">
        <f>(SUM(Z12:Z19))</f>
        <v>0</v>
      </c>
    </row>
  </sheetData>
  <printOptions horizontalCentered="1" gridLines="1"/>
  <pageMargins left="0.70866141732283472" right="0" top="0.74803149606299213" bottom="0.74803149606299213" header="0.31496062992125984" footer="0.31496062992125984"/>
  <pageSetup paperSize="9" orientation="landscape" r:id="rId1"/>
  <headerFooter>
    <oddFooter>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79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8682'!B17</f>
        <v>#REF!</v>
      </c>
      <c r="E16" s="94" t="e">
        <f>'Rekap 8682'!C17</f>
        <v>#REF!</v>
      </c>
      <c r="F16" s="103" t="e">
        <f>'Rekap 8682'!D17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2" t="s">
        <v>19</v>
      </c>
      <c r="B1" s="141"/>
      <c r="C1" s="141"/>
      <c r="D1" s="142" t="s">
        <v>17</v>
      </c>
      <c r="E1" s="141"/>
      <c r="F1" s="141"/>
      <c r="W1">
        <v>30.126000000000001</v>
      </c>
    </row>
    <row r="2" spans="1:26">
      <c r="A2" s="142" t="s">
        <v>23</v>
      </c>
      <c r="B2" s="141"/>
      <c r="C2" s="141"/>
      <c r="D2" s="142" t="s">
        <v>15</v>
      </c>
      <c r="E2" s="141"/>
      <c r="F2" s="141"/>
    </row>
    <row r="3" spans="1:26">
      <c r="A3" s="142" t="s">
        <v>22</v>
      </c>
      <c r="B3" s="141"/>
      <c r="C3" s="141"/>
      <c r="D3" s="142"/>
      <c r="E3" s="141"/>
      <c r="F3" s="141"/>
    </row>
    <row r="4" spans="1:26">
      <c r="A4" s="142" t="s">
        <v>1</v>
      </c>
      <c r="B4" s="141"/>
      <c r="C4" s="141"/>
      <c r="D4" s="141"/>
      <c r="E4" s="141"/>
      <c r="F4" s="141"/>
    </row>
    <row r="5" spans="1:26">
      <c r="A5" s="142" t="s">
        <v>79</v>
      </c>
      <c r="B5" s="141"/>
      <c r="C5" s="141"/>
      <c r="D5" s="141"/>
      <c r="E5" s="141"/>
      <c r="F5" s="141"/>
    </row>
    <row r="6" spans="1:26">
      <c r="A6" s="141"/>
      <c r="B6" s="141"/>
      <c r="C6" s="141"/>
      <c r="D6" s="141"/>
      <c r="E6" s="141"/>
      <c r="F6" s="141"/>
    </row>
    <row r="7" spans="1:26">
      <c r="A7" s="141"/>
      <c r="B7" s="141"/>
      <c r="C7" s="141"/>
      <c r="D7" s="141"/>
      <c r="E7" s="141"/>
      <c r="F7" s="141"/>
    </row>
    <row r="8" spans="1:26">
      <c r="A8" s="143" t="s">
        <v>59</v>
      </c>
      <c r="B8" s="141"/>
      <c r="C8" s="141"/>
      <c r="D8" s="141"/>
      <c r="E8" s="141"/>
      <c r="F8" s="141"/>
    </row>
    <row r="9" spans="1:26">
      <c r="A9" s="144" t="s">
        <v>56</v>
      </c>
      <c r="B9" s="144" t="s">
        <v>50</v>
      </c>
      <c r="C9" s="144" t="s">
        <v>51</v>
      </c>
      <c r="D9" s="144" t="s">
        <v>28</v>
      </c>
      <c r="E9" s="144" t="s">
        <v>57</v>
      </c>
      <c r="F9" s="144" t="s">
        <v>58</v>
      </c>
    </row>
    <row r="10" spans="1:26">
      <c r="A10" s="150" t="s">
        <v>60</v>
      </c>
      <c r="B10" s="151"/>
      <c r="C10" s="147"/>
      <c r="D10" s="147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>
      <c r="A11" s="152" t="s">
        <v>61</v>
      </c>
      <c r="B11" s="153" t="e">
        <f>#REF!</f>
        <v>#REF!</v>
      </c>
      <c r="C11" s="153" t="e">
        <f>#REF!</f>
        <v>#REF!</v>
      </c>
      <c r="D11" s="153" t="e">
        <f>#REF!</f>
        <v>#REF!</v>
      </c>
      <c r="E11" s="154" t="e">
        <f>#REF!</f>
        <v>#REF!</v>
      </c>
      <c r="F11" s="154" t="e">
        <f>#REF!</f>
        <v>#REF!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>
      <c r="A12" s="152" t="s">
        <v>80</v>
      </c>
      <c r="B12" s="153" t="e">
        <f>#REF!</f>
        <v>#REF!</v>
      </c>
      <c r="C12" s="153" t="e">
        <f>#REF!</f>
        <v>#REF!</v>
      </c>
      <c r="D12" s="153" t="e">
        <f>#REF!</f>
        <v>#REF!</v>
      </c>
      <c r="E12" s="154" t="e">
        <f>#REF!</f>
        <v>#REF!</v>
      </c>
      <c r="F12" s="154" t="e">
        <f>#REF!</f>
        <v>#REF!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152" t="s">
        <v>62</v>
      </c>
      <c r="B13" s="153" t="e">
        <f>#REF!</f>
        <v>#REF!</v>
      </c>
      <c r="C13" s="153" t="e">
        <f>#REF!</f>
        <v>#REF!</v>
      </c>
      <c r="D13" s="153" t="e">
        <f>#REF!</f>
        <v>#REF!</v>
      </c>
      <c r="E13" s="154" t="e">
        <f>#REF!</f>
        <v>#REF!</v>
      </c>
      <c r="F13" s="154" t="e">
        <f>#REF!</f>
        <v>#REF!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>
      <c r="A14" s="152" t="s">
        <v>81</v>
      </c>
      <c r="B14" s="153" t="e">
        <f>#REF!</f>
        <v>#REF!</v>
      </c>
      <c r="C14" s="153" t="e">
        <f>#REF!</f>
        <v>#REF!</v>
      </c>
      <c r="D14" s="153" t="e">
        <f>#REF!</f>
        <v>#REF!</v>
      </c>
      <c r="E14" s="154" t="e">
        <f>#REF!</f>
        <v>#REF!</v>
      </c>
      <c r="F14" s="154" t="e">
        <f>#REF!</f>
        <v>#REF!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>
      <c r="A15" s="152" t="s">
        <v>63</v>
      </c>
      <c r="B15" s="153" t="e">
        <f>#REF!</f>
        <v>#REF!</v>
      </c>
      <c r="C15" s="153" t="e">
        <f>#REF!</f>
        <v>#REF!</v>
      </c>
      <c r="D15" s="153" t="e">
        <f>#REF!</f>
        <v>#REF!</v>
      </c>
      <c r="E15" s="154" t="e">
        <f>#REF!</f>
        <v>#REF!</v>
      </c>
      <c r="F15" s="154" t="e">
        <f>#REF!</f>
        <v>#REF!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>
      <c r="A16" s="152" t="s">
        <v>64</v>
      </c>
      <c r="B16" s="153" t="e">
        <f>#REF!</f>
        <v>#REF!</v>
      </c>
      <c r="C16" s="153" t="e">
        <f>#REF!</f>
        <v>#REF!</v>
      </c>
      <c r="D16" s="153" t="e">
        <f>#REF!</f>
        <v>#REF!</v>
      </c>
      <c r="E16" s="154" t="e">
        <f>#REF!</f>
        <v>#REF!</v>
      </c>
      <c r="F16" s="154" t="e">
        <f>#REF!</f>
        <v>#REF!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>
      <c r="A17" s="2" t="s">
        <v>60</v>
      </c>
      <c r="B17" s="155" t="e">
        <f>#REF!</f>
        <v>#REF!</v>
      </c>
      <c r="C17" s="155" t="e">
        <f>#REF!</f>
        <v>#REF!</v>
      </c>
      <c r="D17" s="155" t="e">
        <f>#REF!</f>
        <v>#REF!</v>
      </c>
      <c r="E17" s="156" t="e">
        <f>#REF!</f>
        <v>#REF!</v>
      </c>
      <c r="F17" s="156" t="e">
        <f>#REF!</f>
        <v>#REF!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>
      <c r="A18" s="1"/>
      <c r="B18" s="146"/>
      <c r="C18" s="146"/>
      <c r="D18" s="146"/>
      <c r="E18" s="145"/>
      <c r="F18" s="145"/>
    </row>
    <row r="19" spans="1:26">
      <c r="A19" s="2" t="s">
        <v>68</v>
      </c>
      <c r="B19" s="155" t="e">
        <f>#REF!</f>
        <v>#REF!</v>
      </c>
      <c r="C19" s="155" t="e">
        <f>#REF!</f>
        <v>#REF!</v>
      </c>
      <c r="D19" s="155" t="e">
        <f>#REF!</f>
        <v>#REF!</v>
      </c>
      <c r="E19" s="156" t="e">
        <f>#REF!</f>
        <v>#REF!</v>
      </c>
      <c r="F19" s="156" t="e">
        <f>#REF!</f>
        <v>#REF!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>
      <c r="A20" s="1"/>
      <c r="B20" s="146"/>
      <c r="C20" s="146"/>
      <c r="D20" s="146"/>
      <c r="E20" s="145"/>
      <c r="F20" s="145"/>
    </row>
    <row r="21" spans="1:26">
      <c r="A21" s="1"/>
      <c r="B21" s="146"/>
      <c r="C21" s="146"/>
      <c r="D21" s="146"/>
      <c r="E21" s="145"/>
      <c r="F21" s="145"/>
    </row>
    <row r="22" spans="1:26">
      <c r="A22" s="1"/>
      <c r="B22" s="146"/>
      <c r="C22" s="146"/>
      <c r="D22" s="146"/>
      <c r="E22" s="145"/>
      <c r="F22" s="145"/>
    </row>
    <row r="23" spans="1:26">
      <c r="A23" s="1"/>
      <c r="B23" s="146"/>
      <c r="C23" s="146"/>
      <c r="D23" s="146"/>
      <c r="E23" s="145"/>
      <c r="F23" s="145"/>
    </row>
    <row r="24" spans="1:26">
      <c r="A24" s="1"/>
      <c r="B24" s="146"/>
      <c r="C24" s="146"/>
      <c r="D24" s="146"/>
      <c r="E24" s="145"/>
      <c r="F24" s="145"/>
    </row>
    <row r="25" spans="1:26">
      <c r="A25" s="1"/>
      <c r="B25" s="146"/>
      <c r="C25" s="146"/>
      <c r="D25" s="146"/>
      <c r="E25" s="145"/>
      <c r="F25" s="145"/>
    </row>
    <row r="26" spans="1:26">
      <c r="A26" s="1"/>
      <c r="B26" s="146"/>
      <c r="C26" s="146"/>
      <c r="D26" s="146"/>
      <c r="E26" s="145"/>
      <c r="F26" s="145"/>
    </row>
    <row r="27" spans="1:26">
      <c r="A27" s="1"/>
      <c r="B27" s="146"/>
      <c r="C27" s="146"/>
      <c r="D27" s="146"/>
      <c r="E27" s="145"/>
      <c r="F27" s="145"/>
    </row>
    <row r="28" spans="1:26">
      <c r="A28" s="1"/>
      <c r="B28" s="146"/>
      <c r="C28" s="146"/>
      <c r="D28" s="146"/>
      <c r="E28" s="145"/>
      <c r="F28" s="145"/>
    </row>
    <row r="29" spans="1:26">
      <c r="A29" s="1"/>
      <c r="B29" s="146"/>
      <c r="C29" s="146"/>
      <c r="D29" s="146"/>
      <c r="E29" s="145"/>
      <c r="F29" s="145"/>
    </row>
    <row r="30" spans="1:26">
      <c r="A30" s="1"/>
      <c r="B30" s="146"/>
      <c r="C30" s="146"/>
      <c r="D30" s="146"/>
      <c r="E30" s="145"/>
      <c r="F30" s="145"/>
    </row>
    <row r="31" spans="1:26">
      <c r="A31" s="1"/>
      <c r="B31" s="146"/>
      <c r="C31" s="146"/>
      <c r="D31" s="146"/>
      <c r="E31" s="145"/>
      <c r="F31" s="145"/>
    </row>
    <row r="32" spans="1:26">
      <c r="A32" s="1"/>
      <c r="B32" s="146"/>
      <c r="C32" s="146"/>
      <c r="D32" s="146"/>
      <c r="E32" s="145"/>
      <c r="F32" s="145"/>
    </row>
    <row r="33" spans="1:6">
      <c r="A33" s="1"/>
      <c r="B33" s="146"/>
      <c r="C33" s="146"/>
      <c r="D33" s="146"/>
      <c r="E33" s="145"/>
      <c r="F33" s="145"/>
    </row>
    <row r="34" spans="1:6">
      <c r="A34" s="1"/>
      <c r="B34" s="146"/>
      <c r="C34" s="146"/>
      <c r="D34" s="146"/>
      <c r="E34" s="145"/>
      <c r="F34" s="145"/>
    </row>
    <row r="35" spans="1:6">
      <c r="A35" s="1"/>
      <c r="B35" s="146"/>
      <c r="C35" s="146"/>
      <c r="D35" s="146"/>
      <c r="E35" s="145"/>
      <c r="F35" s="145"/>
    </row>
    <row r="36" spans="1:6">
      <c r="A36" s="1"/>
      <c r="B36" s="146"/>
      <c r="C36" s="146"/>
      <c r="D36" s="146"/>
      <c r="E36" s="145"/>
      <c r="F36" s="145"/>
    </row>
    <row r="37" spans="1:6">
      <c r="A37" s="1"/>
      <c r="B37" s="146"/>
      <c r="C37" s="146"/>
      <c r="D37" s="146"/>
      <c r="E37" s="145"/>
      <c r="F37" s="145"/>
    </row>
    <row r="38" spans="1:6">
      <c r="A38" s="1"/>
      <c r="B38" s="146"/>
      <c r="C38" s="146"/>
      <c r="D38" s="146"/>
      <c r="E38" s="145"/>
      <c r="F38" s="145"/>
    </row>
    <row r="39" spans="1:6">
      <c r="A39" s="1"/>
      <c r="B39" s="146"/>
      <c r="C39" s="146"/>
      <c r="D39" s="146"/>
      <c r="E39" s="145"/>
      <c r="F39" s="145"/>
    </row>
    <row r="40" spans="1:6">
      <c r="A40" s="1"/>
      <c r="B40" s="146"/>
      <c r="C40" s="146"/>
      <c r="D40" s="146"/>
      <c r="E40" s="145"/>
      <c r="F40" s="145"/>
    </row>
    <row r="41" spans="1:6">
      <c r="A41" s="1"/>
      <c r="B41" s="146"/>
      <c r="C41" s="146"/>
      <c r="D41" s="146"/>
      <c r="E41" s="145"/>
      <c r="F41" s="145"/>
    </row>
    <row r="42" spans="1:6">
      <c r="A42" s="1"/>
      <c r="B42" s="146"/>
      <c r="C42" s="146"/>
      <c r="D42" s="146"/>
      <c r="E42" s="145"/>
      <c r="F42" s="145"/>
    </row>
    <row r="43" spans="1:6">
      <c r="A43" s="1"/>
      <c r="B43" s="146"/>
      <c r="C43" s="146"/>
      <c r="D43" s="146"/>
      <c r="E43" s="145"/>
      <c r="F43" s="145"/>
    </row>
    <row r="44" spans="1:6">
      <c r="A44" s="1"/>
      <c r="B44" s="146"/>
      <c r="C44" s="146"/>
      <c r="D44" s="146"/>
      <c r="E44" s="145"/>
      <c r="F44" s="145"/>
    </row>
    <row r="45" spans="1:6">
      <c r="A45" s="1"/>
      <c r="B45" s="146"/>
      <c r="C45" s="146"/>
      <c r="D45" s="146"/>
      <c r="E45" s="145"/>
      <c r="F45" s="145"/>
    </row>
    <row r="46" spans="1:6">
      <c r="A46" s="1"/>
      <c r="B46" s="146"/>
      <c r="C46" s="146"/>
      <c r="D46" s="146"/>
      <c r="E46" s="145"/>
      <c r="F46" s="145"/>
    </row>
    <row r="47" spans="1:6">
      <c r="A47" s="1"/>
      <c r="B47" s="146"/>
      <c r="C47" s="146"/>
      <c r="D47" s="146"/>
      <c r="E47" s="145"/>
      <c r="F47" s="145"/>
    </row>
    <row r="48" spans="1:6">
      <c r="A48" s="1"/>
      <c r="B48" s="146"/>
      <c r="C48" s="146"/>
      <c r="D48" s="146"/>
      <c r="E48" s="145"/>
      <c r="F48" s="145"/>
    </row>
    <row r="49" spans="1:6">
      <c r="A49" s="1"/>
      <c r="B49" s="146"/>
      <c r="C49" s="146"/>
      <c r="D49" s="146"/>
      <c r="E49" s="145"/>
      <c r="F49" s="145"/>
    </row>
    <row r="50" spans="1:6">
      <c r="A50" s="1"/>
      <c r="B50" s="146"/>
      <c r="C50" s="146"/>
      <c r="D50" s="146"/>
      <c r="E50" s="145"/>
      <c r="F50" s="145"/>
    </row>
    <row r="51" spans="1:6">
      <c r="A51" s="1"/>
      <c r="B51" s="146"/>
      <c r="C51" s="146"/>
      <c r="D51" s="146"/>
      <c r="E51" s="145"/>
      <c r="F51" s="145"/>
    </row>
    <row r="52" spans="1:6">
      <c r="A52" s="1"/>
      <c r="B52" s="146"/>
      <c r="C52" s="146"/>
      <c r="D52" s="146"/>
      <c r="E52" s="145"/>
      <c r="F52" s="145"/>
    </row>
    <row r="53" spans="1:6">
      <c r="A53" s="1"/>
      <c r="B53" s="146"/>
      <c r="C53" s="146"/>
      <c r="D53" s="146"/>
      <c r="E53" s="145"/>
      <c r="F53" s="145"/>
    </row>
    <row r="54" spans="1:6">
      <c r="A54" s="1"/>
      <c r="B54" s="146"/>
      <c r="C54" s="146"/>
      <c r="D54" s="146"/>
      <c r="E54" s="145"/>
      <c r="F54" s="145"/>
    </row>
    <row r="55" spans="1:6">
      <c r="A55" s="1"/>
      <c r="B55" s="146"/>
      <c r="C55" s="146"/>
      <c r="D55" s="146"/>
      <c r="E55" s="145"/>
      <c r="F55" s="145"/>
    </row>
    <row r="56" spans="1:6">
      <c r="A56" s="1"/>
      <c r="B56" s="146"/>
      <c r="C56" s="146"/>
      <c r="D56" s="146"/>
      <c r="E56" s="145"/>
      <c r="F56" s="145"/>
    </row>
    <row r="57" spans="1:6">
      <c r="A57" s="1"/>
      <c r="B57" s="146"/>
      <c r="C57" s="146"/>
      <c r="D57" s="146"/>
      <c r="E57" s="145"/>
      <c r="F57" s="145"/>
    </row>
    <row r="58" spans="1:6">
      <c r="A58" s="1"/>
      <c r="B58" s="146"/>
      <c r="C58" s="146"/>
      <c r="D58" s="146"/>
      <c r="E58" s="145"/>
      <c r="F58" s="145"/>
    </row>
    <row r="59" spans="1:6">
      <c r="A59" s="1"/>
      <c r="B59" s="146"/>
      <c r="C59" s="146"/>
      <c r="D59" s="146"/>
      <c r="E59" s="145"/>
      <c r="F59" s="145"/>
    </row>
    <row r="60" spans="1:6">
      <c r="A60" s="1"/>
      <c r="B60" s="146"/>
      <c r="C60" s="146"/>
      <c r="D60" s="146"/>
      <c r="E60" s="145"/>
      <c r="F60" s="145"/>
    </row>
    <row r="61" spans="1:6">
      <c r="A61" s="1"/>
      <c r="B61" s="146"/>
      <c r="C61" s="146"/>
      <c r="D61" s="146"/>
      <c r="E61" s="145"/>
      <c r="F61" s="145"/>
    </row>
    <row r="62" spans="1:6">
      <c r="A62" s="1"/>
      <c r="B62" s="146"/>
      <c r="C62" s="146"/>
      <c r="D62" s="146"/>
      <c r="E62" s="145"/>
      <c r="F62" s="145"/>
    </row>
    <row r="63" spans="1:6">
      <c r="A63" s="1"/>
      <c r="B63" s="146"/>
      <c r="C63" s="146"/>
      <c r="D63" s="146"/>
      <c r="E63" s="145"/>
      <c r="F63" s="145"/>
    </row>
    <row r="64" spans="1:6">
      <c r="A64" s="1"/>
      <c r="B64" s="146"/>
      <c r="C64" s="146"/>
      <c r="D64" s="146"/>
      <c r="E64" s="145"/>
      <c r="F64" s="145"/>
    </row>
    <row r="65" spans="1:6">
      <c r="A65" s="1"/>
      <c r="B65" s="146"/>
      <c r="C65" s="146"/>
      <c r="D65" s="146"/>
      <c r="E65" s="145"/>
      <c r="F65" s="145"/>
    </row>
    <row r="66" spans="1:6">
      <c r="A66" s="1"/>
      <c r="B66" s="146"/>
      <c r="C66" s="146"/>
      <c r="D66" s="146"/>
      <c r="E66" s="145"/>
      <c r="F66" s="145"/>
    </row>
    <row r="67" spans="1:6">
      <c r="A67" s="1"/>
      <c r="B67" s="146"/>
      <c r="C67" s="146"/>
      <c r="D67" s="146"/>
      <c r="E67" s="145"/>
      <c r="F67" s="145"/>
    </row>
    <row r="68" spans="1:6">
      <c r="A68" s="1"/>
      <c r="B68" s="146"/>
      <c r="C68" s="146"/>
      <c r="D68" s="146"/>
      <c r="E68" s="145"/>
      <c r="F68" s="145"/>
    </row>
    <row r="69" spans="1:6">
      <c r="A69" s="1"/>
      <c r="B69" s="146"/>
      <c r="C69" s="146"/>
      <c r="D69" s="146"/>
      <c r="E69" s="145"/>
      <c r="F69" s="145"/>
    </row>
    <row r="70" spans="1:6">
      <c r="A70" s="1"/>
      <c r="B70" s="146"/>
      <c r="C70" s="146"/>
      <c r="D70" s="146"/>
      <c r="E70" s="145"/>
      <c r="F70" s="145"/>
    </row>
    <row r="71" spans="1:6">
      <c r="A71" s="1"/>
      <c r="B71" s="146"/>
      <c r="C71" s="146"/>
      <c r="D71" s="146"/>
      <c r="E71" s="145"/>
      <c r="F71" s="145"/>
    </row>
    <row r="72" spans="1:6">
      <c r="A72" s="1"/>
      <c r="B72" s="146"/>
      <c r="C72" s="146"/>
      <c r="D72" s="146"/>
      <c r="E72" s="145"/>
      <c r="F72" s="145"/>
    </row>
    <row r="73" spans="1:6">
      <c r="A73" s="1"/>
      <c r="B73" s="146"/>
      <c r="C73" s="146"/>
      <c r="D73" s="146"/>
      <c r="E73" s="145"/>
      <c r="F73" s="145"/>
    </row>
    <row r="74" spans="1:6">
      <c r="A74" s="1"/>
      <c r="B74" s="146"/>
      <c r="C74" s="146"/>
      <c r="D74" s="146"/>
      <c r="E74" s="145"/>
      <c r="F74" s="145"/>
    </row>
    <row r="75" spans="1:6">
      <c r="A75" s="1"/>
      <c r="B75" s="146"/>
      <c r="C75" s="146"/>
      <c r="D75" s="146"/>
      <c r="E75" s="145"/>
      <c r="F75" s="145"/>
    </row>
    <row r="76" spans="1:6">
      <c r="A76" s="1"/>
      <c r="B76" s="146"/>
      <c r="C76" s="146"/>
      <c r="D76" s="146"/>
      <c r="E76" s="145"/>
      <c r="F76" s="145"/>
    </row>
    <row r="77" spans="1:6">
      <c r="A77" s="1"/>
      <c r="B77" s="146"/>
      <c r="C77" s="146"/>
      <c r="D77" s="146"/>
      <c r="E77" s="145"/>
      <c r="F77" s="145"/>
    </row>
    <row r="78" spans="1:6">
      <c r="A78" s="1"/>
      <c r="B78" s="146"/>
      <c r="C78" s="146"/>
      <c r="D78" s="146"/>
      <c r="E78" s="145"/>
      <c r="F78" s="145"/>
    </row>
    <row r="79" spans="1:6">
      <c r="A79" s="1"/>
      <c r="B79" s="146"/>
      <c r="C79" s="146"/>
      <c r="D79" s="146"/>
      <c r="E79" s="145"/>
      <c r="F79" s="145"/>
    </row>
    <row r="80" spans="1:6">
      <c r="A80" s="1"/>
      <c r="B80" s="146"/>
      <c r="C80" s="146"/>
      <c r="D80" s="146"/>
      <c r="E80" s="145"/>
      <c r="F80" s="145"/>
    </row>
    <row r="81" spans="1:6">
      <c r="A81" s="1"/>
      <c r="B81" s="146"/>
      <c r="C81" s="146"/>
      <c r="D81" s="146"/>
      <c r="E81" s="145"/>
      <c r="F81" s="145"/>
    </row>
    <row r="82" spans="1:6">
      <c r="A82" s="1"/>
      <c r="B82" s="146"/>
      <c r="C82" s="146"/>
      <c r="D82" s="146"/>
      <c r="E82" s="145"/>
      <c r="F82" s="145"/>
    </row>
    <row r="83" spans="1:6">
      <c r="A83" s="1"/>
      <c r="B83" s="146"/>
      <c r="C83" s="146"/>
      <c r="D83" s="146"/>
      <c r="E83" s="145"/>
      <c r="F83" s="145"/>
    </row>
    <row r="84" spans="1:6">
      <c r="A84" s="1"/>
      <c r="B84" s="146"/>
      <c r="C84" s="146"/>
      <c r="D84" s="146"/>
      <c r="E84" s="145"/>
      <c r="F84" s="145"/>
    </row>
    <row r="85" spans="1:6">
      <c r="A85" s="1"/>
      <c r="B85" s="146"/>
      <c r="C85" s="146"/>
      <c r="D85" s="146"/>
      <c r="E85" s="145"/>
      <c r="F85" s="145"/>
    </row>
    <row r="86" spans="1:6">
      <c r="A86" s="1"/>
      <c r="B86" s="146"/>
      <c r="C86" s="146"/>
      <c r="D86" s="146"/>
      <c r="E86" s="145"/>
      <c r="F86" s="145"/>
    </row>
    <row r="87" spans="1:6">
      <c r="A87" s="1"/>
      <c r="B87" s="146"/>
      <c r="C87" s="146"/>
      <c r="D87" s="146"/>
      <c r="E87" s="145"/>
      <c r="F87" s="145"/>
    </row>
    <row r="88" spans="1:6">
      <c r="A88" s="1"/>
      <c r="B88" s="146"/>
      <c r="C88" s="146"/>
      <c r="D88" s="146"/>
      <c r="E88" s="145"/>
      <c r="F88" s="145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0"/>
      <c r="C1" s="10"/>
      <c r="D1" s="10"/>
      <c r="E1" s="10"/>
      <c r="F1" s="11" t="s">
        <v>12</v>
      </c>
      <c r="G1" s="10"/>
      <c r="H1" s="10"/>
      <c r="I1" s="10"/>
      <c r="J1" s="10"/>
      <c r="W1">
        <v>30.126000000000001</v>
      </c>
    </row>
    <row r="2" spans="1:23" ht="18" customHeight="1" thickTop="1">
      <c r="A2" s="9"/>
      <c r="B2" s="35" t="s">
        <v>1</v>
      </c>
      <c r="C2" s="36"/>
      <c r="D2" s="37"/>
      <c r="E2" s="37"/>
      <c r="F2" s="37"/>
      <c r="G2" s="41" t="s">
        <v>13</v>
      </c>
      <c r="H2" s="14"/>
      <c r="I2" s="25"/>
      <c r="J2" s="29"/>
    </row>
    <row r="3" spans="1:23" ht="18" customHeight="1">
      <c r="A3" s="9"/>
      <c r="B3" s="38" t="s">
        <v>82</v>
      </c>
      <c r="C3" s="39"/>
      <c r="D3" s="40"/>
      <c r="E3" s="40"/>
      <c r="F3" s="40"/>
      <c r="G3" s="15"/>
      <c r="H3" s="15"/>
      <c r="I3" s="26"/>
      <c r="J3" s="30"/>
    </row>
    <row r="4" spans="1:23" ht="18" customHeight="1">
      <c r="A4" s="9"/>
      <c r="B4" s="21"/>
      <c r="C4" s="18"/>
      <c r="D4" s="15"/>
      <c r="E4" s="15"/>
      <c r="F4" s="15"/>
      <c r="G4" s="15"/>
      <c r="H4" s="15"/>
      <c r="I4" s="42" t="s">
        <v>15</v>
      </c>
      <c r="J4" s="30"/>
    </row>
    <row r="5" spans="1:23" ht="18" customHeight="1" thickBot="1">
      <c r="A5" s="9"/>
      <c r="B5" s="43" t="s">
        <v>16</v>
      </c>
      <c r="C5" s="18"/>
      <c r="D5" s="15"/>
      <c r="E5" s="15"/>
      <c r="F5" s="44" t="s">
        <v>17</v>
      </c>
      <c r="G5" s="15"/>
      <c r="H5" s="15"/>
      <c r="I5" s="42" t="s">
        <v>18</v>
      </c>
      <c r="J5" s="45"/>
    </row>
    <row r="6" spans="1:23" ht="18" customHeight="1" thickTop="1">
      <c r="A6" s="9"/>
      <c r="B6" s="54" t="s">
        <v>19</v>
      </c>
      <c r="C6" s="50"/>
      <c r="D6" s="51"/>
      <c r="E6" s="51"/>
      <c r="F6" s="51"/>
      <c r="G6" s="55" t="s">
        <v>20</v>
      </c>
      <c r="H6" s="51"/>
      <c r="I6" s="52"/>
      <c r="J6" s="53"/>
    </row>
    <row r="7" spans="1:23" ht="18" customHeight="1">
      <c r="A7" s="9"/>
      <c r="B7" s="46"/>
      <c r="C7" s="47"/>
      <c r="D7" s="16"/>
      <c r="E7" s="16"/>
      <c r="F7" s="16"/>
      <c r="G7" s="56" t="s">
        <v>21</v>
      </c>
      <c r="H7" s="16"/>
      <c r="I7" s="27"/>
      <c r="J7" s="48"/>
    </row>
    <row r="8" spans="1:23" ht="18" customHeight="1">
      <c r="A8" s="9"/>
      <c r="B8" s="43" t="s">
        <v>22</v>
      </c>
      <c r="C8" s="18"/>
      <c r="D8" s="15"/>
      <c r="E8" s="15"/>
      <c r="F8" s="15"/>
      <c r="G8" s="44" t="s">
        <v>20</v>
      </c>
      <c r="H8" s="15"/>
      <c r="I8" s="26"/>
      <c r="J8" s="30"/>
    </row>
    <row r="9" spans="1:23" ht="18" customHeight="1">
      <c r="A9" s="9"/>
      <c r="B9" s="21"/>
      <c r="C9" s="18"/>
      <c r="D9" s="15"/>
      <c r="E9" s="15"/>
      <c r="F9" s="15"/>
      <c r="G9" s="44" t="s">
        <v>21</v>
      </c>
      <c r="H9" s="15"/>
      <c r="I9" s="26"/>
      <c r="J9" s="30"/>
    </row>
    <row r="10" spans="1:23" ht="18" customHeight="1">
      <c r="A10" s="9"/>
      <c r="B10" s="43" t="s">
        <v>23</v>
      </c>
      <c r="C10" s="18"/>
      <c r="D10" s="15"/>
      <c r="E10" s="15"/>
      <c r="F10" s="15"/>
      <c r="G10" s="44" t="s">
        <v>20</v>
      </c>
      <c r="H10" s="15"/>
      <c r="I10" s="26"/>
      <c r="J10" s="30"/>
    </row>
    <row r="11" spans="1:23" ht="18" customHeight="1" thickBot="1">
      <c r="A11" s="9"/>
      <c r="B11" s="21"/>
      <c r="C11" s="18"/>
      <c r="D11" s="15"/>
      <c r="E11" s="15"/>
      <c r="F11" s="15"/>
      <c r="G11" s="44" t="s">
        <v>21</v>
      </c>
      <c r="H11" s="15"/>
      <c r="I11" s="26"/>
      <c r="J11" s="30"/>
    </row>
    <row r="12" spans="1:23" ht="18" customHeight="1" thickTop="1">
      <c r="A12" s="9"/>
      <c r="B12" s="49"/>
      <c r="C12" s="50"/>
      <c r="D12" s="51"/>
      <c r="E12" s="51"/>
      <c r="F12" s="51"/>
      <c r="G12" s="51"/>
      <c r="H12" s="51"/>
      <c r="I12" s="52"/>
      <c r="J12" s="53"/>
    </row>
    <row r="13" spans="1:23" ht="18" customHeight="1">
      <c r="A13" s="9"/>
      <c r="B13" s="46"/>
      <c r="C13" s="47"/>
      <c r="D13" s="16"/>
      <c r="E13" s="16"/>
      <c r="F13" s="16"/>
      <c r="G13" s="16"/>
      <c r="H13" s="16"/>
      <c r="I13" s="27"/>
      <c r="J13" s="48"/>
    </row>
    <row r="14" spans="1:23" ht="18" customHeight="1" thickBot="1">
      <c r="A14" s="9"/>
      <c r="B14" s="21"/>
      <c r="C14" s="18"/>
      <c r="D14" s="15"/>
      <c r="E14" s="15"/>
      <c r="F14" s="15"/>
      <c r="G14" s="15"/>
      <c r="H14" s="15"/>
      <c r="I14" s="26"/>
      <c r="J14" s="30"/>
    </row>
    <row r="15" spans="1:23" ht="18" customHeight="1" thickTop="1">
      <c r="A15" s="9"/>
      <c r="B15" s="88" t="s">
        <v>24</v>
      </c>
      <c r="C15" s="89" t="s">
        <v>6</v>
      </c>
      <c r="D15" s="89" t="s">
        <v>50</v>
      </c>
      <c r="E15" s="90" t="s">
        <v>51</v>
      </c>
      <c r="F15" s="102" t="s">
        <v>52</v>
      </c>
      <c r="G15" s="57" t="s">
        <v>29</v>
      </c>
      <c r="H15" s="60" t="s">
        <v>30</v>
      </c>
      <c r="I15" s="25"/>
      <c r="J15" s="53"/>
    </row>
    <row r="16" spans="1:23" ht="18" customHeight="1">
      <c r="A16" s="9"/>
      <c r="B16" s="91">
        <v>1</v>
      </c>
      <c r="C16" s="92" t="s">
        <v>25</v>
      </c>
      <c r="D16" s="93" t="e">
        <f>'Rekap 8683'!B15</f>
        <v>#REF!</v>
      </c>
      <c r="E16" s="94" t="e">
        <f>'Rekap 8683'!C15</f>
        <v>#REF!</v>
      </c>
      <c r="F16" s="103" t="e">
        <f>'Rekap 8683'!D15</f>
        <v>#REF!</v>
      </c>
      <c r="G16" s="58">
        <v>6</v>
      </c>
      <c r="H16" s="112" t="s">
        <v>31</v>
      </c>
      <c r="I16" s="126"/>
      <c r="J16" s="123">
        <v>0</v>
      </c>
    </row>
    <row r="17" spans="1:26" ht="18" customHeight="1">
      <c r="A17" s="9"/>
      <c r="B17" s="65">
        <v>2</v>
      </c>
      <c r="C17" s="68" t="s">
        <v>26</v>
      </c>
      <c r="D17" s="75"/>
      <c r="E17" s="73"/>
      <c r="F17" s="78"/>
      <c r="G17" s="59">
        <v>7</v>
      </c>
      <c r="H17" s="113" t="s">
        <v>32</v>
      </c>
      <c r="I17" s="126"/>
      <c r="J17" s="124" t="e">
        <f>#REF!</f>
        <v>#REF!</v>
      </c>
    </row>
    <row r="18" spans="1:26" ht="18" customHeight="1">
      <c r="A18" s="9"/>
      <c r="B18" s="66">
        <v>3</v>
      </c>
      <c r="C18" s="69" t="s">
        <v>27</v>
      </c>
      <c r="D18" s="76"/>
      <c r="E18" s="74"/>
      <c r="F18" s="79"/>
      <c r="G18" s="59">
        <v>8</v>
      </c>
      <c r="H18" s="113" t="s">
        <v>33</v>
      </c>
      <c r="I18" s="126"/>
      <c r="J18" s="124">
        <v>0</v>
      </c>
    </row>
    <row r="19" spans="1:26" ht="18" customHeight="1">
      <c r="A19" s="9"/>
      <c r="B19" s="66">
        <v>4</v>
      </c>
      <c r="C19" s="70"/>
      <c r="D19" s="76"/>
      <c r="E19" s="74"/>
      <c r="F19" s="79"/>
      <c r="G19" s="59">
        <v>9</v>
      </c>
      <c r="H19" s="122"/>
      <c r="I19" s="126"/>
      <c r="J19" s="125"/>
    </row>
    <row r="20" spans="1:26" ht="18" customHeight="1" thickBot="1">
      <c r="A20" s="9"/>
      <c r="B20" s="66">
        <v>5</v>
      </c>
      <c r="C20" s="71" t="s">
        <v>28</v>
      </c>
      <c r="D20" s="77"/>
      <c r="E20" s="97"/>
      <c r="F20" s="104" t="e">
        <f>SUM(F16:F19)</f>
        <v>#REF!</v>
      </c>
      <c r="G20" s="59">
        <v>10</v>
      </c>
      <c r="H20" s="113" t="s">
        <v>28</v>
      </c>
      <c r="I20" s="128"/>
      <c r="J20" s="96" t="e">
        <f>SUM(J16:J19)</f>
        <v>#REF!</v>
      </c>
    </row>
    <row r="21" spans="1:26" ht="18" customHeight="1" thickTop="1">
      <c r="A21" s="9"/>
      <c r="B21" s="63" t="s">
        <v>40</v>
      </c>
      <c r="C21" s="67" t="s">
        <v>7</v>
      </c>
      <c r="D21" s="72"/>
      <c r="E21" s="17"/>
      <c r="F21" s="95"/>
      <c r="G21" s="63" t="s">
        <v>46</v>
      </c>
      <c r="H21" s="60" t="s">
        <v>7</v>
      </c>
      <c r="I21" s="27"/>
      <c r="J21" s="129"/>
    </row>
    <row r="22" spans="1:26" ht="18" customHeight="1">
      <c r="A22" s="9"/>
      <c r="B22" s="58">
        <v>11</v>
      </c>
      <c r="C22" s="61" t="s">
        <v>41</v>
      </c>
      <c r="D22" s="84"/>
      <c r="E22" s="86" t="s">
        <v>44</v>
      </c>
      <c r="F22" s="78" t="e">
        <f>((F16*U22*0)+(F17*V22*0)+(F18*W22*0))/100</f>
        <v>#REF!</v>
      </c>
      <c r="G22" s="58">
        <v>16</v>
      </c>
      <c r="H22" s="112" t="s">
        <v>47</v>
      </c>
      <c r="I22" s="127" t="s">
        <v>44</v>
      </c>
      <c r="J22" s="123" t="e">
        <f>((F16*X22*0)+(F17*Y22*0)+(F18*Z22*0))/100</f>
        <v>#REF!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9"/>
      <c r="B23" s="59">
        <v>12</v>
      </c>
      <c r="C23" s="62" t="s">
        <v>42</v>
      </c>
      <c r="D23" s="64"/>
      <c r="E23" s="86" t="s">
        <v>45</v>
      </c>
      <c r="F23" s="79" t="e">
        <f>((F16*U23*0)+(F17*V23*0)+(F18*W23*0))/100</f>
        <v>#REF!</v>
      </c>
      <c r="G23" s="59">
        <v>17</v>
      </c>
      <c r="H23" s="113" t="s">
        <v>48</v>
      </c>
      <c r="I23" s="127" t="s">
        <v>44</v>
      </c>
      <c r="J23" s="124" t="e">
        <f>((F16*X23*0)+(F17*Y23*0)+(F18*Z23*0))/100</f>
        <v>#REF!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9"/>
      <c r="B24" s="59">
        <v>13</v>
      </c>
      <c r="C24" s="62" t="s">
        <v>43</v>
      </c>
      <c r="D24" s="64"/>
      <c r="E24" s="86" t="s">
        <v>44</v>
      </c>
      <c r="F24" s="79" t="e">
        <f>((F16*U24*0)+(F17*V24*0)+(F18*W24*0))/100</f>
        <v>#REF!</v>
      </c>
      <c r="G24" s="59">
        <v>18</v>
      </c>
      <c r="H24" s="113" t="s">
        <v>49</v>
      </c>
      <c r="I24" s="127" t="s">
        <v>45</v>
      </c>
      <c r="J24" s="124" t="e">
        <f>((F16*X24*0)+(F17*Y24*0)+(F18*Z24*0))/100</f>
        <v>#REF!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9"/>
      <c r="B25" s="59">
        <v>14</v>
      </c>
      <c r="C25" s="18"/>
      <c r="D25" s="64"/>
      <c r="E25" s="87"/>
      <c r="F25" s="85"/>
      <c r="G25" s="59">
        <v>19</v>
      </c>
      <c r="H25" s="122"/>
      <c r="I25" s="126"/>
      <c r="J25" s="125"/>
    </row>
    <row r="26" spans="1:26" ht="18" customHeight="1" thickBot="1">
      <c r="A26" s="9"/>
      <c r="B26" s="59">
        <v>15</v>
      </c>
      <c r="C26" s="62"/>
      <c r="D26" s="64"/>
      <c r="E26" s="64"/>
      <c r="F26" s="105"/>
      <c r="G26" s="59">
        <v>20</v>
      </c>
      <c r="H26" s="113" t="s">
        <v>28</v>
      </c>
      <c r="I26" s="128"/>
      <c r="J26" s="96" t="e">
        <f>SUM(J22:J25)+SUM(F22:F25)</f>
        <v>#REF!</v>
      </c>
    </row>
    <row r="27" spans="1:26" ht="18" customHeight="1" thickTop="1">
      <c r="A27" s="9"/>
      <c r="B27" s="98"/>
      <c r="C27" s="140" t="s">
        <v>55</v>
      </c>
      <c r="D27" s="133"/>
      <c r="E27" s="99"/>
      <c r="F27" s="28"/>
      <c r="G27" s="106" t="s">
        <v>34</v>
      </c>
      <c r="H27" s="101" t="s">
        <v>35</v>
      </c>
      <c r="I27" s="27"/>
      <c r="J27" s="31"/>
    </row>
    <row r="28" spans="1:26" ht="18" customHeight="1">
      <c r="A28" s="9"/>
      <c r="B28" s="24"/>
      <c r="C28" s="131"/>
      <c r="D28" s="134"/>
      <c r="E28" s="20"/>
      <c r="F28" s="9"/>
      <c r="G28" s="107">
        <v>21</v>
      </c>
      <c r="H28" s="111" t="s">
        <v>36</v>
      </c>
      <c r="I28" s="119"/>
      <c r="J28" s="115" t="e">
        <f>F20+J20+F26+J26</f>
        <v>#REF!</v>
      </c>
    </row>
    <row r="29" spans="1:26" ht="18" customHeight="1">
      <c r="A29" s="9"/>
      <c r="B29" s="80"/>
      <c r="C29" s="132"/>
      <c r="D29" s="135"/>
      <c r="E29" s="20"/>
      <c r="F29" s="9"/>
      <c r="G29" s="58">
        <v>22</v>
      </c>
      <c r="H29" s="112" t="s">
        <v>37</v>
      </c>
      <c r="I29" s="120" t="e">
        <f>J28-SUM(#REF!:#REF!)</f>
        <v>#REF!</v>
      </c>
      <c r="J29" s="116" t="e">
        <f>ROUND(((ROUND(I29,2)*20)*1/100),2)</f>
        <v>#REF!</v>
      </c>
    </row>
    <row r="30" spans="1:26" ht="18" customHeight="1">
      <c r="A30" s="9"/>
      <c r="B30" s="21"/>
      <c r="C30" s="122"/>
      <c r="D30" s="126"/>
      <c r="E30" s="20"/>
      <c r="F30" s="9"/>
      <c r="G30" s="59">
        <v>23</v>
      </c>
      <c r="H30" s="113" t="s">
        <v>38</v>
      </c>
      <c r="I30" s="86" t="e">
        <f>SUM(#REF!:#REF!)</f>
        <v>#REF!</v>
      </c>
      <c r="J30" s="117" t="e">
        <f>ROUND(((ROUND(I30,2)*0)/100),2)</f>
        <v>#REF!</v>
      </c>
    </row>
    <row r="31" spans="1:26" ht="18" customHeight="1">
      <c r="A31" s="9"/>
      <c r="B31" s="22"/>
      <c r="C31" s="136"/>
      <c r="D31" s="137"/>
      <c r="E31" s="20"/>
      <c r="F31" s="9"/>
      <c r="G31" s="107">
        <v>24</v>
      </c>
      <c r="H31" s="111" t="s">
        <v>28</v>
      </c>
      <c r="I31" s="110"/>
      <c r="J31" s="130" t="e">
        <f>SUM(J28:J30)</f>
        <v>#REF!</v>
      </c>
    </row>
    <row r="32" spans="1:26" ht="18" customHeight="1" thickBot="1">
      <c r="A32" s="9"/>
      <c r="B32" s="46"/>
      <c r="C32" s="114"/>
      <c r="D32" s="121"/>
      <c r="E32" s="81"/>
      <c r="F32" s="82"/>
      <c r="G32" s="58" t="s">
        <v>39</v>
      </c>
      <c r="H32" s="114"/>
      <c r="I32" s="121"/>
      <c r="J32" s="118"/>
    </row>
    <row r="33" spans="1:10" ht="18" customHeight="1" thickTop="1">
      <c r="A33" s="9"/>
      <c r="B33" s="98"/>
      <c r="C33" s="99"/>
      <c r="D33" s="138" t="s">
        <v>53</v>
      </c>
      <c r="E33" s="13"/>
      <c r="F33" s="100"/>
      <c r="G33" s="108">
        <v>26</v>
      </c>
      <c r="H33" s="139" t="s">
        <v>54</v>
      </c>
      <c r="I33" s="28"/>
      <c r="J33" s="109"/>
    </row>
    <row r="34" spans="1:10" ht="18" customHeight="1">
      <c r="A34" s="9"/>
      <c r="B34" s="23"/>
      <c r="C34" s="19"/>
      <c r="D34" s="12"/>
      <c r="E34" s="12"/>
      <c r="F34" s="12"/>
      <c r="G34" s="12"/>
      <c r="H34" s="12"/>
      <c r="I34" s="28"/>
      <c r="J34" s="32"/>
    </row>
    <row r="35" spans="1:10" ht="18" customHeight="1">
      <c r="A35" s="9"/>
      <c r="B35" s="24"/>
      <c r="C35" s="20"/>
      <c r="D35" s="3"/>
      <c r="E35" s="3"/>
      <c r="F35" s="3"/>
      <c r="G35" s="3"/>
      <c r="H35" s="3"/>
      <c r="I35" s="9"/>
      <c r="J35" s="33"/>
    </row>
    <row r="36" spans="1:10" ht="18" customHeight="1">
      <c r="A36" s="9"/>
      <c r="B36" s="24"/>
      <c r="C36" s="20"/>
      <c r="D36" s="3"/>
      <c r="E36" s="3"/>
      <c r="F36" s="3"/>
      <c r="G36" s="3"/>
      <c r="H36" s="3"/>
      <c r="I36" s="9"/>
      <c r="J36" s="33"/>
    </row>
    <row r="37" spans="1:10" ht="18" customHeight="1">
      <c r="A37" s="9"/>
      <c r="B37" s="24"/>
      <c r="C37" s="20"/>
      <c r="D37" s="3"/>
      <c r="E37" s="3"/>
      <c r="F37" s="3"/>
      <c r="G37" s="3"/>
      <c r="H37" s="3"/>
      <c r="I37" s="9"/>
      <c r="J37" s="33"/>
    </row>
    <row r="38" spans="1:10" ht="18" customHeight="1">
      <c r="A38" s="9"/>
      <c r="B38" s="24"/>
      <c r="C38" s="20"/>
      <c r="D38" s="3"/>
      <c r="E38" s="3"/>
      <c r="F38" s="3"/>
      <c r="G38" s="3"/>
      <c r="H38" s="3"/>
      <c r="I38" s="9"/>
      <c r="J38" s="33"/>
    </row>
    <row r="39" spans="1:10" ht="18" customHeight="1">
      <c r="A39" s="9"/>
      <c r="B39" s="24"/>
      <c r="C39" s="20"/>
      <c r="D39" s="3"/>
      <c r="E39" s="3"/>
      <c r="F39" s="3"/>
      <c r="G39" s="3"/>
      <c r="H39" s="3"/>
      <c r="I39" s="9"/>
      <c r="J39" s="33"/>
    </row>
    <row r="40" spans="1:10" ht="18" customHeight="1" thickBot="1">
      <c r="A40" s="9"/>
      <c r="B40" s="80"/>
      <c r="C40" s="81"/>
      <c r="D40" s="10"/>
      <c r="E40" s="10"/>
      <c r="F40" s="10"/>
      <c r="G40" s="10"/>
      <c r="H40" s="10"/>
      <c r="I40" s="82"/>
      <c r="J40" s="83"/>
    </row>
    <row r="41" spans="1:10" ht="15.75" thickTop="1">
      <c r="A41" s="9"/>
      <c r="B41" s="13"/>
      <c r="C41" s="13"/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10</vt:i4>
      </vt:variant>
    </vt:vector>
  </HeadingPairs>
  <TitlesOfParts>
    <vt:vector size="13" baseType="lpstr">
      <vt:lpstr>Kryci list</vt:lpstr>
      <vt:lpstr>Rekapitulácia</vt:lpstr>
      <vt:lpstr>SO 01</vt:lpstr>
      <vt:lpstr>'Rekap 8681'!Názvy_tlače</vt:lpstr>
      <vt:lpstr>'Rekap 8682'!Názvy_tlače</vt:lpstr>
      <vt:lpstr>'Rekap 8683'!Názvy_tlače</vt:lpstr>
      <vt:lpstr>'Rekap 8684'!Názvy_tlače</vt:lpstr>
      <vt:lpstr>'Rekap 8685'!Názvy_tlače</vt:lpstr>
      <vt:lpstr>'Rekap 8686'!Názvy_tlače</vt:lpstr>
      <vt:lpstr>'Rekap 8687'!Názvy_tlače</vt:lpstr>
      <vt:lpstr>'Rekap 8688'!Názvy_tlače</vt:lpstr>
      <vt:lpstr>'Rekap 8689'!Názvy_tlače</vt:lpstr>
      <vt:lpstr>'SO 01'!Názvy_tlače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Steinerova</dc:creator>
  <cp:lastModifiedBy>ZelenePC L540</cp:lastModifiedBy>
  <cp:lastPrinted>2019-08-09T14:55:46Z</cp:lastPrinted>
  <dcterms:created xsi:type="dcterms:W3CDTF">2018-09-26T08:22:52Z</dcterms:created>
  <dcterms:modified xsi:type="dcterms:W3CDTF">2019-08-14T22:01:56Z</dcterms:modified>
</cp:coreProperties>
</file>